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N:\Intergovernmental\REPORTING AND COMPLIANCE\Terms and Condition Reports\Community Composting\January Report\"/>
    </mc:Choice>
  </mc:AlternateContent>
  <xr:revisionPtr revIDLastSave="0" documentId="8_{7541855E-B0F2-428D-9445-8326D007EDC1}" xr6:coauthVersionLast="47" xr6:coauthVersionMax="47" xr10:uidLastSave="{00000000-0000-0000-0000-000000000000}"/>
  <bookViews>
    <workbookView xWindow="28680" yWindow="-120" windowWidth="29040" windowHeight="15720" firstSheet="6" activeTab="10" xr2:uid="{00000000-000D-0000-FFFF-FFFF00000000}"/>
  </bookViews>
  <sheets>
    <sheet name="Cover Page " sheetId="9" r:id="rId1"/>
    <sheet name="Big Reuse " sheetId="2" r:id="rId2"/>
    <sheet name="Outstanding Renewal Enterprises" sheetId="5" r:id="rId3"/>
    <sheet name="Earth Matter" sheetId="10" r:id="rId4"/>
    <sheet name="Fund for the City of New York" sheetId="4" r:id="rId5"/>
    <sheet name="Council on the Environment, Inc" sheetId="3" r:id="rId6"/>
    <sheet name="Green City Force" sheetId="8" r:id="rId7"/>
    <sheet name="The Brotherhood Sister Sol" sheetId="7" r:id="rId8"/>
    <sheet name="Red Hook Initiative" sheetId="12" r:id="rId9"/>
    <sheet name="Cypress Hills Local Development" sheetId="13" r:id="rId10"/>
    <sheet name="BKRot" sheetId="11" r:id="rId11"/>
  </sheets>
  <definedNames>
    <definedName name="_xlnm._FilterDatabase" localSheetId="5" hidden="1">'Council on the Environment, Inc'!$A$2:$H$35</definedName>
    <definedName name="_xlnm._FilterDatabase" localSheetId="2" hidden="1">'Outstanding Renewal Enterprises'!#REF!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" i="2" l="1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3" i="2"/>
  <c r="O3" i="13" l="1"/>
  <c r="O4" i="5"/>
  <c r="O5" i="5"/>
  <c r="O6" i="5"/>
  <c r="O7" i="5"/>
  <c r="O8" i="5"/>
  <c r="O3" i="5"/>
  <c r="O23" i="2"/>
  <c r="N23" i="2"/>
  <c r="D24" i="13"/>
  <c r="D177" i="2"/>
  <c r="J4" i="9"/>
  <c r="H4" i="9"/>
  <c r="F4" i="9"/>
  <c r="E4" i="9"/>
  <c r="D4" i="9"/>
  <c r="C4" i="9"/>
  <c r="B4" i="9"/>
  <c r="D9" i="11"/>
  <c r="K6" i="11"/>
  <c r="L6" i="11"/>
  <c r="M6" i="11"/>
  <c r="N6" i="11"/>
  <c r="O6" i="11" l="1"/>
  <c r="D9" i="12"/>
  <c r="D9" i="7"/>
  <c r="L7" i="8"/>
  <c r="M7" i="8"/>
  <c r="N7" i="8"/>
  <c r="K7" i="8"/>
  <c r="D9" i="8"/>
  <c r="D35" i="3"/>
  <c r="D108" i="5"/>
  <c r="O7" i="8" l="1"/>
  <c r="N4" i="13"/>
  <c r="M4" i="13"/>
  <c r="L4" i="13"/>
  <c r="K4" i="13"/>
  <c r="K6" i="12"/>
  <c r="L6" i="12"/>
  <c r="M6" i="12"/>
  <c r="N6" i="12"/>
  <c r="D61" i="10"/>
  <c r="O4" i="13" l="1"/>
  <c r="O6" i="12"/>
  <c r="L9" i="5"/>
  <c r="M9" i="5"/>
  <c r="N9" i="5"/>
  <c r="K9" i="5"/>
  <c r="L23" i="2"/>
  <c r="M23" i="2"/>
  <c r="K23" i="2"/>
  <c r="D39" i="4"/>
  <c r="P23" i="2" l="1"/>
  <c r="O9" i="5"/>
</calcChain>
</file>

<file path=xl/sharedStrings.xml><?xml version="1.0" encoding="utf-8"?>
<sst xmlns="http://schemas.openxmlformats.org/spreadsheetml/2006/main" count="2650" uniqueCount="539">
  <si>
    <t>Budgeted Funding for FY25</t>
  </si>
  <si>
    <t>Food Scrap Drop-Off Sites</t>
  </si>
  <si>
    <t>Outreach  Event List</t>
  </si>
  <si>
    <t>Event Type</t>
  </si>
  <si>
    <t>Date</t>
  </si>
  <si>
    <t>Community Board</t>
  </si>
  <si>
    <t>Council District</t>
  </si>
  <si>
    <t>Site Visit</t>
  </si>
  <si>
    <t>Total:</t>
  </si>
  <si>
    <t>Site Name</t>
  </si>
  <si>
    <t xml:space="preserve">Actual Expenditures  </t>
  </si>
  <si>
    <t>Prospect Farm</t>
  </si>
  <si>
    <t>Roosevelt Island Farmers Market</t>
  </si>
  <si>
    <t>Q Gardens</t>
  </si>
  <si>
    <t>Christ Church Compost Collection</t>
  </si>
  <si>
    <t>The Connected Chef</t>
  </si>
  <si>
    <t>1100 Bergen Street Community Garden</t>
  </si>
  <si>
    <t>Moffat Street Community Garden</t>
  </si>
  <si>
    <t>4th Ave Presbyterian Church</t>
  </si>
  <si>
    <t>King Manor Museum</t>
  </si>
  <si>
    <t>Nurture BK</t>
  </si>
  <si>
    <t>The Opportunity Hub</t>
  </si>
  <si>
    <t>North Brooklyn Compost</t>
  </si>
  <si>
    <t>Kingsbridge Height Community Center</t>
  </si>
  <si>
    <t>Riverdale Neighborhood House</t>
  </si>
  <si>
    <t>Bronx River Alliance</t>
  </si>
  <si>
    <t>Saturdays 9am-2pm</t>
  </si>
  <si>
    <t>Sundays 10am-4pm</t>
  </si>
  <si>
    <t>Saturdays 10:30am-12pm</t>
  </si>
  <si>
    <t>24/7</t>
  </si>
  <si>
    <t>Sundays 9-11am</t>
  </si>
  <si>
    <t>Tuesdays &amp; Thursdays 10am-3pm; Wednesdays &amp; Fridays 10am-4pm</t>
  </si>
  <si>
    <t>Information table</t>
  </si>
  <si>
    <t>Organics Processing</t>
  </si>
  <si>
    <t>Compost application</t>
  </si>
  <si>
    <t>Bin build</t>
  </si>
  <si>
    <t>Meeting</t>
  </si>
  <si>
    <t>Classroom session</t>
  </si>
  <si>
    <t>Field Trip</t>
  </si>
  <si>
    <t>Workshop</t>
  </si>
  <si>
    <t>Location Name</t>
  </si>
  <si>
    <t>Number of Attendees</t>
  </si>
  <si>
    <t>Virtual</t>
  </si>
  <si>
    <t>PS/MS 188 The Island School</t>
  </si>
  <si>
    <t>Borough</t>
  </si>
  <si>
    <t>Manhattan</t>
  </si>
  <si>
    <t>Queens</t>
  </si>
  <si>
    <t>Bronx</t>
  </si>
  <si>
    <t>Brooklyn</t>
  </si>
  <si>
    <t>Skyfarm LIC</t>
  </si>
  <si>
    <t>East Harlem</t>
  </si>
  <si>
    <t>Technical Assistance</t>
  </si>
  <si>
    <t>Compost distribution</t>
  </si>
  <si>
    <t>Presentation</t>
  </si>
  <si>
    <t>Networking Event</t>
  </si>
  <si>
    <t>Pleasant Village Community Garden</t>
  </si>
  <si>
    <t>Frank White Memorial Garden</t>
  </si>
  <si>
    <t xml:space="preserve">Days/Hours of Operation </t>
  </si>
  <si>
    <t>Union Square Greenmarket drop off site</t>
  </si>
  <si>
    <t>Clinton St and Grand St</t>
  </si>
  <si>
    <t>St. Vartan Park</t>
  </si>
  <si>
    <t>East Broadway and Rutgers Street</t>
  </si>
  <si>
    <t>Tompkins Square Greenmarket</t>
  </si>
  <si>
    <t>M/W/F/Sat, 8:00am-5:00pm, year-round</t>
  </si>
  <si>
    <t>All year/7am - 6pm</t>
  </si>
  <si>
    <t>All year/6am - 11pm</t>
  </si>
  <si>
    <t>Wednesday, 9:00am-4:00pm, year-round</t>
  </si>
  <si>
    <t>Mondays, 9:00am-4:00pm, year-round</t>
  </si>
  <si>
    <t>Sundays, 8:00am-5:00pm, year-round</t>
  </si>
  <si>
    <t>Tuesday - Saturdays 11am-4pm</t>
  </si>
  <si>
    <t>Fridays 8am-3pm, Saturday 9am-3pm</t>
  </si>
  <si>
    <t>Wednesdays 5-6pm, Saturdays 11am-12pm</t>
  </si>
  <si>
    <t>Everyday, 8am-6pm</t>
  </si>
  <si>
    <t>Sundays 10am-1pm</t>
  </si>
  <si>
    <t>Everyday 9:00am-6:00pm</t>
  </si>
  <si>
    <t>Monday - Fridays 10am-4pm</t>
  </si>
  <si>
    <t>Grand Total</t>
  </si>
  <si>
    <t xml:space="preserve">Green City Force </t>
  </si>
  <si>
    <t>Council on the Environment, Inc.</t>
  </si>
  <si>
    <t>Fund for The City of New York</t>
  </si>
  <si>
    <t>Earth Matter</t>
  </si>
  <si>
    <t>BK ROT, Inc.</t>
  </si>
  <si>
    <t>FT Staff</t>
  </si>
  <si>
    <t>PT Staff</t>
  </si>
  <si>
    <t xml:space="preserve">Big Reuse </t>
  </si>
  <si>
    <t>Outstanding Renewal Enterprises</t>
  </si>
  <si>
    <t>Staffing</t>
  </si>
  <si>
    <t>Seminar</t>
  </si>
  <si>
    <t>Tour</t>
  </si>
  <si>
    <t>NYC Parks GreenThumb</t>
  </si>
  <si>
    <t>Governors Island</t>
  </si>
  <si>
    <t>High Line</t>
  </si>
  <si>
    <t>Big Reuse</t>
  </si>
  <si>
    <t>GrowNYC</t>
  </si>
  <si>
    <t>Total organic waste composted at their compost facility on Governors Island in table above.</t>
  </si>
  <si>
    <t>Organic Waste Processed</t>
  </si>
  <si>
    <t>Org does not operate food scrap drop-off sites</t>
  </si>
  <si>
    <t>Expenditures</t>
  </si>
  <si>
    <t>East new York Youth Farm</t>
  </si>
  <si>
    <t>24/7 July-Oct &amp; March-June</t>
  </si>
  <si>
    <t>The Compost Learning Center</t>
  </si>
  <si>
    <t>Rugby Library</t>
  </si>
  <si>
    <t>Dekalb Library</t>
  </si>
  <si>
    <t>Randall's Island Urban Farm</t>
  </si>
  <si>
    <t>Jamaica Bay Library</t>
  </si>
  <si>
    <t>DOT</t>
  </si>
  <si>
    <t>McKinley Park Library</t>
  </si>
  <si>
    <t>Queens Public Library</t>
  </si>
  <si>
    <t>Gowanus Canal Conservancy</t>
  </si>
  <si>
    <t>SkyFarm LIC</t>
  </si>
  <si>
    <t>Cambria Heights Community Garden</t>
  </si>
  <si>
    <t>Brooklyn College</t>
  </si>
  <si>
    <t>Staten Island</t>
  </si>
  <si>
    <t>Fort Greene Park Green Market</t>
  </si>
  <si>
    <t>Saturdays 8am-1:30pm</t>
  </si>
  <si>
    <t>McCarren Park Green Market</t>
  </si>
  <si>
    <t>Saturdays 8am-2:00pm</t>
  </si>
  <si>
    <t>Forest Hills Greenmarket</t>
  </si>
  <si>
    <t>Sundays 8am-2pm</t>
  </si>
  <si>
    <t>Browns distribution</t>
  </si>
  <si>
    <t>La Plaza Cultural</t>
  </si>
  <si>
    <t>Seward Park</t>
  </si>
  <si>
    <t>Clyde Romero Memorial Garden</t>
  </si>
  <si>
    <t>The Brotherhood Sister Sol</t>
  </si>
  <si>
    <t>William B Washington Memorial Garden</t>
  </si>
  <si>
    <t>Center for Wellbeing and Happiness</t>
  </si>
  <si>
    <t>Tompkins Square Park</t>
  </si>
  <si>
    <t>Stuyvesant Town</t>
  </si>
  <si>
    <t>Hamilton Fish Park</t>
  </si>
  <si>
    <t>Montefiore Park</t>
  </si>
  <si>
    <t>Riverside Park</t>
  </si>
  <si>
    <t>East Side Community High School</t>
  </si>
  <si>
    <t>Brooklyn Bridge Park</t>
  </si>
  <si>
    <t>Lower Eastside Girls Club</t>
  </si>
  <si>
    <t>Crotona Park East</t>
  </si>
  <si>
    <t>Upper West Side</t>
  </si>
  <si>
    <t>Longwood</t>
  </si>
  <si>
    <t>Riverdale</t>
  </si>
  <si>
    <t>East Williamsburg</t>
  </si>
  <si>
    <t>Bedford Park</t>
  </si>
  <si>
    <t>Bushwick</t>
  </si>
  <si>
    <t>Spuyten Duyvil Preschool</t>
  </si>
  <si>
    <t>M-F 730AM-6PM</t>
  </si>
  <si>
    <t>Karol’s Community Farm</t>
  </si>
  <si>
    <t>East New York Youth Farm</t>
  </si>
  <si>
    <t>As of 01/31/26 several orgs have not submitted invoices and/or data through the end of CY25 (12/31/25)</t>
  </si>
  <si>
    <r>
      <t xml:space="preserve">Cypress Hills Local Development Corporation
</t>
    </r>
    <r>
      <rPr>
        <sz val="8"/>
        <color rgb="FFFF0000"/>
        <rFont val="Calibri"/>
        <family val="2"/>
        <scheme val="minor"/>
      </rPr>
      <t>PT staff are all interns</t>
    </r>
  </si>
  <si>
    <r>
      <t xml:space="preserve">Big Reuse 
</t>
    </r>
    <r>
      <rPr>
        <sz val="8"/>
        <color rgb="FFFF0000"/>
        <rFont val="Calibri"/>
        <family val="2"/>
        <scheme val="minor"/>
      </rPr>
      <t>Invoiced through November</t>
    </r>
  </si>
  <si>
    <r>
      <t xml:space="preserve">Outstanding Renewal Enterprises
</t>
    </r>
    <r>
      <rPr>
        <sz val="8"/>
        <color rgb="FFFF0000"/>
        <rFont val="Calibri"/>
        <family val="2"/>
        <scheme val="minor"/>
      </rPr>
      <t>Invoiced through October</t>
    </r>
  </si>
  <si>
    <r>
      <t xml:space="preserve">Fund for The City of New York
</t>
    </r>
    <r>
      <rPr>
        <sz val="8"/>
        <color rgb="FFFF0000"/>
        <rFont val="Calibri"/>
        <family val="2"/>
        <scheme val="minor"/>
      </rPr>
      <t>Invoiced through September</t>
    </r>
  </si>
  <si>
    <r>
      <t xml:space="preserve">Council on the Environment, Inc.
</t>
    </r>
    <r>
      <rPr>
        <sz val="8"/>
        <color rgb="FFFF0000"/>
        <rFont val="Calibri"/>
        <family val="2"/>
        <scheme val="minor"/>
      </rPr>
      <t>Invoiced through September</t>
    </r>
  </si>
  <si>
    <r>
      <t xml:space="preserve">Cypress Hills Local Development Corporation
</t>
    </r>
    <r>
      <rPr>
        <sz val="8"/>
        <color rgb="FFFF0000"/>
        <rFont val="Calibri"/>
        <family val="2"/>
        <scheme val="minor"/>
      </rPr>
      <t>Invoiced through November</t>
    </r>
    <r>
      <rPr>
        <b/>
        <sz val="11"/>
        <color theme="1"/>
        <rFont val="Calibri"/>
        <family val="2"/>
        <scheme val="minor"/>
      </rPr>
      <t xml:space="preserve"> </t>
    </r>
  </si>
  <si>
    <t>7/2/2025</t>
  </si>
  <si>
    <t>402</t>
  </si>
  <si>
    <t>26</t>
  </si>
  <si>
    <t>7/6/2025</t>
  </si>
  <si>
    <t>107</t>
  </si>
  <si>
    <t>15</t>
  </si>
  <si>
    <t>7/7/2025</t>
  </si>
  <si>
    <t>105</t>
  </si>
  <si>
    <t>4</t>
  </si>
  <si>
    <t>7/8/2025</t>
  </si>
  <si>
    <t>306</t>
  </si>
  <si>
    <t>39</t>
  </si>
  <si>
    <t>7/11/2025</t>
  </si>
  <si>
    <t>7/12/2025</t>
  </si>
  <si>
    <t>303</t>
  </si>
  <si>
    <t>36</t>
  </si>
  <si>
    <t>7/13/2025</t>
  </si>
  <si>
    <t>7/16/2025</t>
  </si>
  <si>
    <t>7/19/2025</t>
  </si>
  <si>
    <t>412</t>
  </si>
  <si>
    <t>1</t>
  </si>
  <si>
    <t>7/20/2025</t>
  </si>
  <si>
    <t>7/21/2025</t>
  </si>
  <si>
    <t>304</t>
  </si>
  <si>
    <t>37</t>
  </si>
  <si>
    <t>7/24/2025</t>
  </si>
  <si>
    <t>406</t>
  </si>
  <si>
    <t>29</t>
  </si>
  <si>
    <t>7/27/2025</t>
  </si>
  <si>
    <t>7/28/2025</t>
  </si>
  <si>
    <t>7/29/2025</t>
  </si>
  <si>
    <t>504</t>
  </si>
  <si>
    <t>16</t>
  </si>
  <si>
    <t>7/30/2025</t>
  </si>
  <si>
    <t>7/31/2025</t>
  </si>
  <si>
    <t>34</t>
  </si>
  <si>
    <t>314</t>
  </si>
  <si>
    <t>40</t>
  </si>
  <si>
    <t>309</t>
  </si>
  <si>
    <t>35</t>
  </si>
  <si>
    <t>308</t>
  </si>
  <si>
    <t>8/3/2025</t>
  </si>
  <si>
    <t>8/5/2025</t>
  </si>
  <si>
    <t>318</t>
  </si>
  <si>
    <t>46</t>
  </si>
  <si>
    <t>8/6/2025</t>
  </si>
  <si>
    <t>401</t>
  </si>
  <si>
    <t>8/7/2025</t>
  </si>
  <si>
    <t>310</t>
  </si>
  <si>
    <t>38</t>
  </si>
  <si>
    <t>22</t>
  </si>
  <si>
    <t>8/9/2025</t>
  </si>
  <si>
    <t>415</t>
  </si>
  <si>
    <t>27</t>
  </si>
  <si>
    <t>8/10/2025</t>
  </si>
  <si>
    <t>111</t>
  </si>
  <si>
    <t>8</t>
  </si>
  <si>
    <t>8/11/2025</t>
  </si>
  <si>
    <t>305</t>
  </si>
  <si>
    <t>8/12/2025</t>
  </si>
  <si>
    <t>342</t>
  </si>
  <si>
    <t>42</t>
  </si>
  <si>
    <t>8/13/2025</t>
  </si>
  <si>
    <t>8/14/2025</t>
  </si>
  <si>
    <t>8/15/2025</t>
  </si>
  <si>
    <t>8/17/2025</t>
  </si>
  <si>
    <t>8/19/2025</t>
  </si>
  <si>
    <t>8/20/2025</t>
  </si>
  <si>
    <t>317</t>
  </si>
  <si>
    <t>45</t>
  </si>
  <si>
    <t>8/21/2025</t>
  </si>
  <si>
    <t>102</t>
  </si>
  <si>
    <t>50</t>
  </si>
  <si>
    <t>110</t>
  </si>
  <si>
    <t>9</t>
  </si>
  <si>
    <t>8/25/2025</t>
  </si>
  <si>
    <t>8/26/2025</t>
  </si>
  <si>
    <t>8/27/2025</t>
  </si>
  <si>
    <t>21</t>
  </si>
  <si>
    <t>8/28/2025</t>
  </si>
  <si>
    <t>8/29/2025</t>
  </si>
  <si>
    <t>509</t>
  </si>
  <si>
    <t>18</t>
  </si>
  <si>
    <t>9/3/2025</t>
  </si>
  <si>
    <t>302</t>
  </si>
  <si>
    <t>33</t>
  </si>
  <si>
    <t>9/4/2025</t>
  </si>
  <si>
    <t>203</t>
  </si>
  <si>
    <t>17</t>
  </si>
  <si>
    <t>9/5/2025</t>
  </si>
  <si>
    <t>108</t>
  </si>
  <si>
    <t>5</t>
  </si>
  <si>
    <t>9/7/2025</t>
  </si>
  <si>
    <t>9/8/2025</t>
  </si>
  <si>
    <t>403</t>
  </si>
  <si>
    <t>25</t>
  </si>
  <si>
    <t>9/9/2025</t>
  </si>
  <si>
    <t>204</t>
  </si>
  <si>
    <t>307</t>
  </si>
  <si>
    <t>9/10/2025</t>
  </si>
  <si>
    <t>9/11/2025</t>
  </si>
  <si>
    <t>9/13/2025</t>
  </si>
  <si>
    <t>301</t>
  </si>
  <si>
    <t>9/14/2025</t>
  </si>
  <si>
    <t>405</t>
  </si>
  <si>
    <t>30</t>
  </si>
  <si>
    <t>9/15/2025</t>
  </si>
  <si>
    <t>101</t>
  </si>
  <si>
    <t>9/16/2025</t>
  </si>
  <si>
    <t>9/17/2025</t>
  </si>
  <si>
    <t>9/18/2025</t>
  </si>
  <si>
    <t>503</t>
  </si>
  <si>
    <t>51</t>
  </si>
  <si>
    <t>9/19/2025</t>
  </si>
  <si>
    <t>103</t>
  </si>
  <si>
    <t>2</t>
  </si>
  <si>
    <t>311</t>
  </si>
  <si>
    <t>9/20/2025</t>
  </si>
  <si>
    <t>404</t>
  </si>
  <si>
    <t>316</t>
  </si>
  <si>
    <t>14</t>
  </si>
  <si>
    <t>9/21/2025</t>
  </si>
  <si>
    <t>9/23/2025</t>
  </si>
  <si>
    <t>9/24/2025</t>
  </si>
  <si>
    <t>207</t>
  </si>
  <si>
    <t>28</t>
  </si>
  <si>
    <t>9/25/2025</t>
  </si>
  <si>
    <t>9/26/2025</t>
  </si>
  <si>
    <t>41</t>
  </si>
  <si>
    <t>9/27/2025</t>
  </si>
  <si>
    <t>501</t>
  </si>
  <si>
    <t>49</t>
  </si>
  <si>
    <t>481</t>
  </si>
  <si>
    <t>9/28/2025</t>
  </si>
  <si>
    <t>408</t>
  </si>
  <si>
    <t>23</t>
  </si>
  <si>
    <t>9/29/2025</t>
  </si>
  <si>
    <t>9/30/2025</t>
  </si>
  <si>
    <t>10/1/2025</t>
  </si>
  <si>
    <t>201</t>
  </si>
  <si>
    <t>10/2/2025</t>
  </si>
  <si>
    <t>208</t>
  </si>
  <si>
    <t>10/3/2025</t>
  </si>
  <si>
    <t>3</t>
  </si>
  <si>
    <t>10/4/2025</t>
  </si>
  <si>
    <t>10/5/2025</t>
  </si>
  <si>
    <t>10/6/2025</t>
  </si>
  <si>
    <t>10/7/2025</t>
  </si>
  <si>
    <t>10/8/2025</t>
  </si>
  <si>
    <t>10/9/2025</t>
  </si>
  <si>
    <t>10/10/2025</t>
  </si>
  <si>
    <t>10/11/2025</t>
  </si>
  <si>
    <t>10/13/2025</t>
  </si>
  <si>
    <t>10/14/2025</t>
  </si>
  <si>
    <t>109</t>
  </si>
  <si>
    <t>10/15/2025</t>
  </si>
  <si>
    <t>410</t>
  </si>
  <si>
    <t>32</t>
  </si>
  <si>
    <t>24</t>
  </si>
  <si>
    <t>10/16/2025</t>
  </si>
  <si>
    <t>115</t>
  </si>
  <si>
    <t>11</t>
  </si>
  <si>
    <t>10/17/2025</t>
  </si>
  <si>
    <t>10/18/2025</t>
  </si>
  <si>
    <t>10/19/2025</t>
  </si>
  <si>
    <t>407</t>
  </si>
  <si>
    <t>19</t>
  </si>
  <si>
    <t>10/20/2025</t>
  </si>
  <si>
    <t>10/21/2025</t>
  </si>
  <si>
    <t>10/22/2025</t>
  </si>
  <si>
    <t>10/25/2025</t>
  </si>
  <si>
    <t>10/26/2025</t>
  </si>
  <si>
    <t>209</t>
  </si>
  <si>
    <t>10/27/2025</t>
  </si>
  <si>
    <t>10/28/2025</t>
  </si>
  <si>
    <t>10/29/2025</t>
  </si>
  <si>
    <t>10/30/2025</t>
  </si>
  <si>
    <t>10/31/2025</t>
  </si>
  <si>
    <t xml:space="preserve"> Stavros Niarchos Foundation Library</t>
  </si>
  <si>
    <t>Greenspace on 4th</t>
  </si>
  <si>
    <t>Smiling Hogshead Ranch</t>
  </si>
  <si>
    <t>500 MacDonough St. Block Party</t>
  </si>
  <si>
    <t>Ajax Dr. Charles R Drew Park</t>
  </si>
  <si>
    <t>Bushwick Grows</t>
  </si>
  <si>
    <t>The Compost Collective</t>
  </si>
  <si>
    <t>New Roots Community Farm</t>
  </si>
  <si>
    <t>El Garden</t>
  </si>
  <si>
    <t>Union Street Garden</t>
  </si>
  <si>
    <t>Walt L Shamel</t>
  </si>
  <si>
    <t>Stop the Steal For Real</t>
  </si>
  <si>
    <t>Stavros Niarcos Foundation Library</t>
  </si>
  <si>
    <t>Randalls Island Urban Farm</t>
  </si>
  <si>
    <t>Greenspace on Fourth</t>
  </si>
  <si>
    <t>Opportunity Hub</t>
  </si>
  <si>
    <t>Staten Island Compost Facility</t>
  </si>
  <si>
    <t>St. Nicholas Miracle Garden</t>
  </si>
  <si>
    <t>BK Library New Lots</t>
  </si>
  <si>
    <t>Havemeyer Garden Association</t>
  </si>
  <si>
    <t>Sky Farm LIC</t>
  </si>
  <si>
    <t>Brooklyn Public Library</t>
  </si>
  <si>
    <t>Synergi Urban Garden 2.0</t>
  </si>
  <si>
    <t>Gracie Mansion Conservancy</t>
  </si>
  <si>
    <t>JH Scraps</t>
  </si>
  <si>
    <t>Garden of Love</t>
  </si>
  <si>
    <t>BK Rot</t>
  </si>
  <si>
    <t>Myrtle Ave BID Touch A Truck</t>
  </si>
  <si>
    <t>Sunset Garden</t>
  </si>
  <si>
    <t>South street Seaport Museum</t>
  </si>
  <si>
    <t>CUNY School of Public Health</t>
  </si>
  <si>
    <t>East Side Outside Community Garden</t>
  </si>
  <si>
    <t>Manhattan Healing Forest</t>
  </si>
  <si>
    <t>Immigrant Wellness Fair</t>
  </si>
  <si>
    <t>Brooklyn Public library</t>
  </si>
  <si>
    <t>South Street Seaport Museum</t>
  </si>
  <si>
    <t>NYBG</t>
  </si>
  <si>
    <t>SkyFarm</t>
  </si>
  <si>
    <t>Bronx Works</t>
  </si>
  <si>
    <t>Hill Street Garden</t>
  </si>
  <si>
    <t>Rusty Wheelbarrow Farm</t>
  </si>
  <si>
    <t>Bike the Block Bronx</t>
  </si>
  <si>
    <t>Waste Event</t>
  </si>
  <si>
    <t>New York Hall of Science</t>
  </si>
  <si>
    <t>CM Linda Lee Fall Health Fair</t>
  </si>
  <si>
    <t>LaGuardia Community College</t>
  </si>
  <si>
    <t>Imani Garden</t>
  </si>
  <si>
    <t>MC Fall Cohort</t>
  </si>
  <si>
    <t>Variety Boys and Girls Club of Queens</t>
  </si>
  <si>
    <t>Bronxworks X ElPadre Plaza Garden</t>
  </si>
  <si>
    <t>Union St Garden and Community Development</t>
  </si>
  <si>
    <t>Prospect farm</t>
  </si>
  <si>
    <t>Q community garden farm</t>
  </si>
  <si>
    <t>Kingsbridge Heights Community Center</t>
  </si>
  <si>
    <t>Queens New Roots</t>
  </si>
  <si>
    <t>Brooklyn College Garden</t>
  </si>
  <si>
    <t>Open Plans</t>
  </si>
  <si>
    <t>City of Forest Day</t>
  </si>
  <si>
    <t>Bronx Green up/ IRC New Roots</t>
  </si>
  <si>
    <t>The Locke School for Arts &amp; Engineering</t>
  </si>
  <si>
    <t>Fungus Fest</t>
  </si>
  <si>
    <t>BK Sun Day</t>
  </si>
  <si>
    <t>Queens Library</t>
  </si>
  <si>
    <t>Council Member Farah Louis</t>
  </si>
  <si>
    <t>Council Member Rita Joseph</t>
  </si>
  <si>
    <t>Patchen Community Square Garden</t>
  </si>
  <si>
    <t>Camelot buildings board</t>
  </si>
  <si>
    <t>Malcolm X Garden</t>
  </si>
  <si>
    <t>Jerico Project</t>
  </si>
  <si>
    <t>AHRC NYC Howie and Bill Stone Day Center</t>
  </si>
  <si>
    <t>Patchen community square garden</t>
  </si>
  <si>
    <t>Cadman Park Conservancy</t>
  </si>
  <si>
    <t>The Normandy</t>
  </si>
  <si>
    <t>Meteor Events</t>
  </si>
  <si>
    <t>Brooklyn Sun Day</t>
  </si>
  <si>
    <t>Troutman Open Streets</t>
  </si>
  <si>
    <t>KOKO NYC</t>
  </si>
  <si>
    <t>Greenspace on Fourth and Ps 456</t>
  </si>
  <si>
    <t>Sunset community garden</t>
  </si>
  <si>
    <t>Imani Community Garden</t>
  </si>
  <si>
    <t>45th Street Garden Space</t>
  </si>
  <si>
    <t>7</t>
  </si>
  <si>
    <t>7/22/2025</t>
  </si>
  <si>
    <t>12</t>
  </si>
  <si>
    <t>10</t>
  </si>
  <si>
    <t>6</t>
  </si>
  <si>
    <t>13</t>
  </si>
  <si>
    <t>9/12/2025</t>
  </si>
  <si>
    <t>9/22/2025</t>
  </si>
  <si>
    <t>47</t>
  </si>
  <si>
    <t>31</t>
  </si>
  <si>
    <t>Street Tree Care</t>
  </si>
  <si>
    <t>Riverside Park Conservancy</t>
  </si>
  <si>
    <t>Inwood Hill Park</t>
  </si>
  <si>
    <t>Levine Children's Garden</t>
  </si>
  <si>
    <t>Inwood Neighborhood Garden</t>
  </si>
  <si>
    <t>Rodale Pleasant Park Community Garden</t>
  </si>
  <si>
    <t>Finca la Florecita</t>
  </si>
  <si>
    <t>Central Harlem Compost Project</t>
  </si>
  <si>
    <t>Hands &amp; Heart Community Garden</t>
  </si>
  <si>
    <t>Pancho's Community Compost Project</t>
  </si>
  <si>
    <t>El Sol Brillante Community Garden</t>
  </si>
  <si>
    <t>Riverside Library</t>
  </si>
  <si>
    <t>6th Street &amp; Avenue B Community Garden</t>
  </si>
  <si>
    <t>Lydia's Magic Garden</t>
  </si>
  <si>
    <t>CUNY Urban Food Policy Institute</t>
  </si>
  <si>
    <t>New York Harbor School</t>
  </si>
  <si>
    <t>125th Street Library</t>
  </si>
  <si>
    <t>Liz Christy Garden</t>
  </si>
  <si>
    <t>Bluestockings Cooperative Bookstore</t>
  </si>
  <si>
    <t>Paerdegat Park</t>
  </si>
  <si>
    <t>Regiven Compost Jewels</t>
  </si>
  <si>
    <t>Down to Earth Community Garden</t>
  </si>
  <si>
    <t>Flatbush Library</t>
  </si>
  <si>
    <t>Pink Houses Community Farm</t>
  </si>
  <si>
    <t>JASA Rockaway Park Older Adult Center</t>
  </si>
  <si>
    <t>Queens County Farm Museum</t>
  </si>
  <si>
    <t>Levin Children's Garden</t>
  </si>
  <si>
    <t xml:space="preserve"> South Jamaica</t>
  </si>
  <si>
    <t>Green Park Garden</t>
  </si>
  <si>
    <t>Morris Jumel Community Garden</t>
  </si>
  <si>
    <t>Finca La Florecita</t>
  </si>
  <si>
    <t>High School Division</t>
  </si>
  <si>
    <t>200s West 109th Street Block Association</t>
  </si>
  <si>
    <t>Betances Health Center</t>
  </si>
  <si>
    <t>East River Park</t>
  </si>
  <si>
    <t>George Bruce Library</t>
  </si>
  <si>
    <t>Convent Ave Apartments HDFC</t>
  </si>
  <si>
    <t>Coney Island Beautification Project</t>
  </si>
  <si>
    <t>Pancho's Garden</t>
  </si>
  <si>
    <t>JASA Rockaway Park Senior Center</t>
  </si>
  <si>
    <t>NYCHA Berry Houses</t>
  </si>
  <si>
    <t>The Center for Architecture</t>
  </si>
  <si>
    <t>Center for Wellbeing &amp; Happiness</t>
  </si>
  <si>
    <t>Earth Matter Compost Learning Center</t>
  </si>
  <si>
    <t>Community Board 1 Office</t>
  </si>
  <si>
    <t>Lincoln Guild</t>
  </si>
  <si>
    <t>Curbside Composting Q&amp;A</t>
  </si>
  <si>
    <t>Elements House</t>
  </si>
  <si>
    <t>Amistad Dual Language School</t>
  </si>
  <si>
    <t>Canal St Open Streets</t>
  </si>
  <si>
    <t>Clinton St. and Grand St.</t>
  </si>
  <si>
    <t>Seward Park Library</t>
  </si>
  <si>
    <t>Sherman Creek</t>
  </si>
  <si>
    <t>Corlear's Hook Park</t>
  </si>
  <si>
    <t>8/18/2025</t>
  </si>
  <si>
    <t>7/17/2025</t>
  </si>
  <si>
    <t>Flatbush Food Coop</t>
  </si>
  <si>
    <t>Under the K</t>
  </si>
  <si>
    <t>Community Garden</t>
  </si>
  <si>
    <t>Synergi Urban Garden</t>
  </si>
  <si>
    <t>BEAM Center</t>
  </si>
  <si>
    <t>SUGi Pocket Forests</t>
  </si>
  <si>
    <t>Emma Lazarus High School</t>
  </si>
  <si>
    <t>Cherry Clinton Playground</t>
  </si>
  <si>
    <t xml:space="preserve"> Nolan Park</t>
  </si>
  <si>
    <t>7/4/2025</t>
  </si>
  <si>
    <t>7/15/2025</t>
  </si>
  <si>
    <t>7/18/2025</t>
  </si>
  <si>
    <t>48</t>
  </si>
  <si>
    <t>7/23/2025</t>
  </si>
  <si>
    <t>Kingsborough Community College</t>
  </si>
  <si>
    <t>Compost Power Wagner Site</t>
  </si>
  <si>
    <t>Lower Eastside Girls Club/Cafeteria Culture Offices</t>
  </si>
  <si>
    <t>Office of Energy and Sustainability Offices</t>
  </si>
  <si>
    <t>PS/MS 34 Franklin D. Roosevelt</t>
  </si>
  <si>
    <t>PS/MS 188 The Island School/Wald Playground</t>
  </si>
  <si>
    <t>NYCPS Headquarters</t>
  </si>
  <si>
    <t>Compost Power Wagner Houses Compost Site</t>
  </si>
  <si>
    <t>8/23/2025</t>
  </si>
  <si>
    <t>Jackie Robinson Park</t>
  </si>
  <si>
    <t>Marcus Garvey Park</t>
  </si>
  <si>
    <t>Bill Rainey Park</t>
  </si>
  <si>
    <t>La Finca del Sur</t>
  </si>
  <si>
    <t>Claremont Park</t>
  </si>
  <si>
    <t>Richman (Echo) Park</t>
  </si>
  <si>
    <t>University Heights</t>
  </si>
  <si>
    <t>11/1/2025</t>
  </si>
  <si>
    <t>11/20/2025</t>
  </si>
  <si>
    <t>12/17/2025</t>
  </si>
  <si>
    <t>Friends of Brook Park</t>
  </si>
  <si>
    <t>Bissel Garden Coop Garden</t>
  </si>
  <si>
    <t>Bissel Garden Children's Garden</t>
  </si>
  <si>
    <t>Bissel Garden Community Garden</t>
  </si>
  <si>
    <t>Pugsley Preparatory Academy Garden</t>
  </si>
  <si>
    <t>City As School</t>
  </si>
  <si>
    <t>East New York Farmers Market</t>
  </si>
  <si>
    <t>Jul (lbs)</t>
  </si>
  <si>
    <t>Aug (lbs)</t>
  </si>
  <si>
    <t>Sep (lbs)</t>
  </si>
  <si>
    <t>Oct (lbs)</t>
  </si>
  <si>
    <t>Nov (lbs)</t>
  </si>
  <si>
    <t>Fridays 9am-12pm</t>
  </si>
  <si>
    <t>Saturdays 10am-1pm, Sundays 2-4pm</t>
  </si>
  <si>
    <t>Mathews Palmer Park</t>
  </si>
  <si>
    <t>Sept (lbs)</t>
  </si>
  <si>
    <t>Org receives organic waste from Governors Island and off-island partners</t>
  </si>
  <si>
    <t>Stavros Niarchos Foundation Library</t>
  </si>
  <si>
    <t>Outreach Event List</t>
  </si>
  <si>
    <t xml:space="preserve">The staffing numbers below reflect both partial and complete salaries that are funded by City Council. </t>
  </si>
  <si>
    <r>
      <t xml:space="preserve">Earth Matter
</t>
    </r>
    <r>
      <rPr>
        <sz val="8"/>
        <color rgb="FFFF0000"/>
        <rFont val="Calibri"/>
        <family val="2"/>
        <scheme val="minor"/>
      </rPr>
      <t>Invoiced through October</t>
    </r>
  </si>
  <si>
    <r>
      <t xml:space="preserve">The Brotherhood Sister Sol
</t>
    </r>
    <r>
      <rPr>
        <sz val="8"/>
        <color rgb="FFFF0000"/>
        <rFont val="Calibri"/>
        <family val="2"/>
        <scheme val="minor"/>
      </rPr>
      <t>Invoiced through December</t>
    </r>
  </si>
  <si>
    <r>
      <t>Red Ho</t>
    </r>
    <r>
      <rPr>
        <b/>
        <sz val="11"/>
        <rFont val="Calibri"/>
        <family val="2"/>
        <scheme val="minor"/>
      </rPr>
      <t>ok Initiative</t>
    </r>
    <r>
      <rPr>
        <b/>
        <sz val="11"/>
        <color theme="1"/>
        <rFont val="Calibri"/>
        <family val="2"/>
        <scheme val="minor"/>
      </rPr>
      <t xml:space="preserve">
</t>
    </r>
    <r>
      <rPr>
        <sz val="8"/>
        <color rgb="FFFF0000"/>
        <rFont val="Calibri"/>
        <family val="2"/>
        <scheme val="minor"/>
      </rPr>
      <t>Invoices incomplete</t>
    </r>
  </si>
  <si>
    <r>
      <t xml:space="preserve">BK ROT, Inc.
</t>
    </r>
    <r>
      <rPr>
        <sz val="8"/>
        <color rgb="FFFF0000"/>
        <rFont val="Calibri"/>
        <family val="2"/>
        <scheme val="minor"/>
      </rPr>
      <t>Invoices incomplete</t>
    </r>
  </si>
  <si>
    <t>Org operates food scrap drop-off sites from October through April; however, as of this report submission date, data has only been received through September.</t>
  </si>
  <si>
    <t>As of the report submission date, all received invoices were incomplete.</t>
  </si>
  <si>
    <r>
      <t xml:space="preserve">Green City Force
</t>
    </r>
    <r>
      <rPr>
        <sz val="8"/>
        <color rgb="FFFF0000"/>
        <rFont val="Calibri"/>
        <family val="2"/>
        <scheme val="minor"/>
      </rPr>
      <t>Invoices incomplete</t>
    </r>
  </si>
  <si>
    <r>
      <t xml:space="preserve">Red Hook Initiative
</t>
    </r>
    <r>
      <rPr>
        <sz val="8"/>
        <color rgb="FFFF0000"/>
        <rFont val="Calibri"/>
        <family val="2"/>
        <scheme val="minor"/>
      </rPr>
      <t>PT Staff include youth farmers</t>
    </r>
  </si>
  <si>
    <t>Organization has not provided staffing numbers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</si>
</sst>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  <scheme val="minor"/>
    </font>
    <font>
      <b/>
      <sz val="11"/>
      <color theme="1"/>
      <name val="Roboto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1"/>
      <color theme="1"/>
      <name val="Calibri"/>
      <family val="2"/>
    </font>
    <font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1" xfId="0" applyFont="1" applyBorder="1"/>
    <xf numFmtId="0" fontId="0" fillId="0" borderId="1" xfId="0" applyFont="1" applyBorder="1"/>
    <xf numFmtId="0" fontId="0" fillId="0" borderId="1" xfId="0" applyBorder="1"/>
    <xf numFmtId="0" fontId="0" fillId="0" borderId="0" xfId="0" applyFill="1"/>
    <xf numFmtId="0" fontId="1" fillId="0" borderId="1" xfId="0" applyFont="1" applyBorder="1" applyAlignment="1">
      <alignment wrapText="1"/>
    </xf>
    <xf numFmtId="0" fontId="0" fillId="0" borderId="0" xfId="0" applyFill="1" applyAlignment="1">
      <alignment vertical="top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/>
    <xf numFmtId="0" fontId="0" fillId="0" borderId="0" xfId="0" applyFont="1"/>
    <xf numFmtId="0" fontId="0" fillId="0" borderId="0" xfId="0" applyFont="1" applyFill="1"/>
    <xf numFmtId="0" fontId="1" fillId="0" borderId="0" xfId="0" applyFont="1" applyFill="1"/>
    <xf numFmtId="0" fontId="0" fillId="0" borderId="1" xfId="0" applyFont="1" applyFill="1" applyBorder="1"/>
    <xf numFmtId="0" fontId="0" fillId="0" borderId="1" xfId="0" applyFill="1" applyBorder="1"/>
    <xf numFmtId="0" fontId="0" fillId="0" borderId="1" xfId="0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0" xfId="0" applyFont="1" applyBorder="1" applyAlignment="1">
      <alignment horizontal="right"/>
    </xf>
    <xf numFmtId="0" fontId="0" fillId="0" borderId="0" xfId="0" applyFont="1" applyFill="1" applyBorder="1"/>
    <xf numFmtId="0" fontId="0" fillId="0" borderId="1" xfId="0" applyBorder="1" applyAlignment="1">
      <alignment horizontal="left" wrapText="1"/>
    </xf>
    <xf numFmtId="0" fontId="0" fillId="0" borderId="0" xfId="0" applyFill="1" applyAlignment="1">
      <alignment horizontal="left"/>
    </xf>
    <xf numFmtId="0" fontId="3" fillId="0" borderId="1" xfId="0" applyFont="1" applyFill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14" fontId="3" fillId="0" borderId="1" xfId="0" applyNumberFormat="1" applyFont="1" applyFill="1" applyBorder="1" applyAlignment="1">
      <alignment horizontal="left" wrapText="1"/>
    </xf>
    <xf numFmtId="8" fontId="0" fillId="0" borderId="1" xfId="0" applyNumberForma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0" fillId="0" borderId="0" xfId="0" applyFill="1" applyBorder="1"/>
    <xf numFmtId="0" fontId="0" fillId="0" borderId="0" xfId="0" applyAlignment="1">
      <alignment horizontal="left"/>
    </xf>
    <xf numFmtId="0" fontId="1" fillId="0" borderId="0" xfId="0" applyFont="1" applyFill="1" applyBorder="1" applyAlignment="1">
      <alignment vertical="top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Border="1"/>
    <xf numFmtId="3" fontId="1" fillId="0" borderId="0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3" fontId="0" fillId="0" borderId="1" xfId="0" applyNumberFormat="1" applyBorder="1"/>
    <xf numFmtId="3" fontId="1" fillId="0" borderId="0" xfId="0" applyNumberFormat="1" applyFont="1" applyFill="1"/>
    <xf numFmtId="3" fontId="0" fillId="0" borderId="1" xfId="0" applyNumberFormat="1" applyFont="1" applyFill="1" applyBorder="1"/>
    <xf numFmtId="3" fontId="0" fillId="0" borderId="1" xfId="0" applyNumberFormat="1" applyFont="1" applyBorder="1"/>
    <xf numFmtId="0" fontId="4" fillId="0" borderId="1" xfId="0" applyFont="1" applyBorder="1" applyAlignment="1">
      <alignment horizontal="left" wrapText="1"/>
    </xf>
    <xf numFmtId="8" fontId="0" fillId="0" borderId="0" xfId="0" applyNumberFormat="1" applyFill="1" applyBorder="1" applyAlignment="1">
      <alignment horizontal="left"/>
    </xf>
    <xf numFmtId="0" fontId="4" fillId="2" borderId="0" xfId="0" applyFont="1" applyFill="1" applyBorder="1" applyAlignment="1">
      <alignment horizontal="left" wrapText="1"/>
    </xf>
    <xf numFmtId="8" fontId="0" fillId="2" borderId="0" xfId="0" applyNumberFormat="1" applyFill="1" applyBorder="1" applyAlignment="1">
      <alignment horizontal="left"/>
    </xf>
    <xf numFmtId="0" fontId="0" fillId="2" borderId="0" xfId="0" applyFont="1" applyFill="1" applyBorder="1"/>
    <xf numFmtId="0" fontId="7" fillId="0" borderId="0" xfId="0" applyFont="1"/>
    <xf numFmtId="0" fontId="8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0" xfId="0" applyFont="1" applyFill="1" applyAlignment="1">
      <alignment vertical="top"/>
    </xf>
    <xf numFmtId="14" fontId="0" fillId="0" borderId="1" xfId="0" applyNumberFormat="1" applyFont="1" applyBorder="1" applyAlignment="1">
      <alignment horizontal="left"/>
    </xf>
    <xf numFmtId="3" fontId="1" fillId="0" borderId="0" xfId="0" applyNumberFormat="1" applyFont="1" applyBorder="1" applyAlignment="1">
      <alignment horizontal="right"/>
    </xf>
    <xf numFmtId="0" fontId="0" fillId="0" borderId="0" xfId="0" applyFont="1" applyAlignment="1">
      <alignment horizontal="left"/>
    </xf>
    <xf numFmtId="14" fontId="0" fillId="0" borderId="1" xfId="0" applyNumberFormat="1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left" wrapText="1"/>
    </xf>
    <xf numFmtId="8" fontId="0" fillId="0" borderId="1" xfId="0" applyNumberFormat="1" applyBorder="1" applyAlignment="1">
      <alignment horizontal="left" wrapText="1"/>
    </xf>
    <xf numFmtId="0" fontId="9" fillId="0" borderId="0" xfId="0" applyFont="1"/>
    <xf numFmtId="8" fontId="10" fillId="0" borderId="1" xfId="0" applyNumberFormat="1" applyFont="1" applyBorder="1" applyAlignment="1">
      <alignment horizontal="left" wrapText="1"/>
    </xf>
    <xf numFmtId="8" fontId="0" fillId="0" borderId="1" xfId="0" applyNumberFormat="1" applyFill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1" fillId="0" borderId="0" xfId="0" applyFont="1" applyBorder="1" applyAlignment="1">
      <alignment wrapText="1"/>
    </xf>
    <xf numFmtId="0" fontId="2" fillId="0" borderId="0" xfId="0" applyFont="1" applyFill="1"/>
    <xf numFmtId="0" fontId="0" fillId="0" borderId="1" xfId="0" applyBorder="1" applyAlignment="1">
      <alignment horizontal="left"/>
    </xf>
    <xf numFmtId="14" fontId="3" fillId="0" borderId="0" xfId="0" applyNumberFormat="1" applyFont="1" applyFill="1" applyBorder="1" applyAlignment="1">
      <alignment horizontal="left" wrapText="1"/>
    </xf>
    <xf numFmtId="0" fontId="0" fillId="0" borderId="0" xfId="0" applyFill="1" applyBorder="1" applyAlignment="1">
      <alignment horizontal="left"/>
    </xf>
    <xf numFmtId="3" fontId="1" fillId="0" borderId="0" xfId="0" applyNumberFormat="1" applyFont="1" applyFill="1" applyAlignment="1">
      <alignment horizontal="left"/>
    </xf>
    <xf numFmtId="0" fontId="3" fillId="0" borderId="0" xfId="0" applyFont="1" applyFill="1" applyBorder="1"/>
    <xf numFmtId="0" fontId="0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3" fontId="1" fillId="0" borderId="0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right"/>
    </xf>
    <xf numFmtId="14" fontId="3" fillId="0" borderId="1" xfId="0" applyNumberFormat="1" applyFont="1" applyFill="1" applyBorder="1" applyAlignment="1">
      <alignment horizontal="left"/>
    </xf>
    <xf numFmtId="3" fontId="5" fillId="0" borderId="0" xfId="0" applyNumberFormat="1" applyFont="1" applyBorder="1" applyAlignment="1">
      <alignment horizontal="right"/>
    </xf>
    <xf numFmtId="14" fontId="1" fillId="0" borderId="1" xfId="0" applyNumberFormat="1" applyFont="1" applyBorder="1" applyAlignment="1">
      <alignment wrapText="1"/>
    </xf>
    <xf numFmtId="14" fontId="0" fillId="0" borderId="0" xfId="0" applyNumberFormat="1" applyFill="1"/>
    <xf numFmtId="0" fontId="0" fillId="0" borderId="1" xfId="0" applyFont="1" applyBorder="1" applyAlignment="1"/>
    <xf numFmtId="0" fontId="0" fillId="0" borderId="0" xfId="0" applyFont="1" applyFill="1" applyAlignment="1"/>
    <xf numFmtId="0" fontId="0" fillId="0" borderId="0" xfId="0" applyFill="1" applyAlignment="1"/>
    <xf numFmtId="0" fontId="0" fillId="0" borderId="0" xfId="0" applyFill="1" applyBorder="1" applyAlignment="1"/>
    <xf numFmtId="0" fontId="3" fillId="0" borderId="1" xfId="0" applyFont="1" applyFill="1" applyBorder="1" applyAlignment="1"/>
    <xf numFmtId="0" fontId="0" fillId="0" borderId="1" xfId="0" applyFill="1" applyBorder="1" applyAlignment="1"/>
    <xf numFmtId="0" fontId="1" fillId="0" borderId="0" xfId="0" applyFont="1" applyFill="1" applyBorder="1" applyAlignment="1"/>
    <xf numFmtId="0" fontId="0" fillId="0" borderId="0" xfId="0" applyFont="1" applyFill="1" applyAlignment="1">
      <alignment horizontal="left"/>
    </xf>
    <xf numFmtId="0" fontId="0" fillId="0" borderId="4" xfId="0" applyFont="1" applyFill="1" applyBorder="1" applyAlignment="1">
      <alignment horizontal="left"/>
    </xf>
    <xf numFmtId="2" fontId="0" fillId="0" borderId="0" xfId="0" applyNumberFormat="1" applyFont="1"/>
    <xf numFmtId="8" fontId="0" fillId="0" borderId="1" xfId="0" applyNumberFormat="1" applyFont="1" applyBorder="1" applyAlignment="1">
      <alignment horizontal="left"/>
    </xf>
    <xf numFmtId="8" fontId="10" fillId="0" borderId="1" xfId="0" applyNumberFormat="1" applyFont="1" applyBorder="1" applyAlignment="1">
      <alignment horizontal="left"/>
    </xf>
    <xf numFmtId="0" fontId="13" fillId="0" borderId="0" xfId="0" applyFont="1" applyFill="1"/>
    <xf numFmtId="3" fontId="0" fillId="0" borderId="1" xfId="0" applyNumberFormat="1" applyFont="1" applyBorder="1" applyAlignment="1">
      <alignment horizontal="right"/>
    </xf>
    <xf numFmtId="3" fontId="0" fillId="0" borderId="1" xfId="0" applyNumberFormat="1" applyFont="1" applyFill="1" applyBorder="1" applyAlignment="1">
      <alignment horizontal="right"/>
    </xf>
    <xf numFmtId="0" fontId="0" fillId="0" borderId="1" xfId="0" applyFont="1" applyFill="1" applyBorder="1" applyAlignment="1">
      <alignment horizontal="right"/>
    </xf>
    <xf numFmtId="0" fontId="2" fillId="0" borderId="0" xfId="0" applyFont="1" applyFill="1" applyAlignment="1">
      <alignment wrapText="1"/>
    </xf>
    <xf numFmtId="0" fontId="1" fillId="0" borderId="0" xfId="0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7B46D-EAC2-4EC0-A2DA-6F348888BB27}">
  <dimension ref="A1:K11"/>
  <sheetViews>
    <sheetView showGridLines="0" zoomScale="106" zoomScaleNormal="106" workbookViewId="0">
      <selection activeCell="J14" sqref="J12:J14"/>
    </sheetView>
  </sheetViews>
  <sheetFormatPr defaultRowHeight="15" x14ac:dyDescent="0.25"/>
  <cols>
    <col min="1" max="1" width="13" bestFit="1" customWidth="1"/>
    <col min="2" max="2" width="18.42578125" style="9" customWidth="1"/>
    <col min="3" max="3" width="18.28515625" style="9" bestFit="1" customWidth="1"/>
    <col min="4" max="4" width="17.140625" style="9" bestFit="1" customWidth="1"/>
    <col min="5" max="5" width="19.42578125" style="9" bestFit="1" customWidth="1"/>
    <col min="6" max="6" width="20.28515625" style="9" bestFit="1" customWidth="1"/>
    <col min="7" max="7" width="14.140625" style="9" customWidth="1"/>
    <col min="8" max="8" width="18.7109375" style="9" bestFit="1" customWidth="1"/>
    <col min="9" max="9" width="16" style="9" bestFit="1" customWidth="1"/>
    <col min="10" max="10" width="18.7109375" style="9" bestFit="1" customWidth="1"/>
    <col min="11" max="11" width="23.7109375" style="9" customWidth="1"/>
    <col min="12" max="12" width="14.7109375" customWidth="1"/>
  </cols>
  <sheetData>
    <row r="1" spans="1:11" x14ac:dyDescent="0.25">
      <c r="A1" s="44" t="s">
        <v>97</v>
      </c>
      <c r="B1" s="54" t="s">
        <v>145</v>
      </c>
    </row>
    <row r="2" spans="1:11" ht="68.25" x14ac:dyDescent="0.25">
      <c r="A2" s="25"/>
      <c r="B2" s="25" t="s">
        <v>147</v>
      </c>
      <c r="C2" s="25" t="s">
        <v>148</v>
      </c>
      <c r="D2" s="25" t="s">
        <v>530</v>
      </c>
      <c r="E2" s="25" t="s">
        <v>149</v>
      </c>
      <c r="F2" s="25" t="s">
        <v>150</v>
      </c>
      <c r="G2" s="25" t="s">
        <v>536</v>
      </c>
      <c r="H2" s="25" t="s">
        <v>531</v>
      </c>
      <c r="I2" s="25" t="s">
        <v>532</v>
      </c>
      <c r="J2" s="25" t="s">
        <v>151</v>
      </c>
      <c r="K2" s="25" t="s">
        <v>533</v>
      </c>
    </row>
    <row r="3" spans="1:11" ht="51.75" customHeight="1" x14ac:dyDescent="0.25">
      <c r="A3" s="25" t="s">
        <v>0</v>
      </c>
      <c r="B3" s="24">
        <v>1500000</v>
      </c>
      <c r="C3" s="24">
        <v>1400000</v>
      </c>
      <c r="D3" s="24">
        <v>735000</v>
      </c>
      <c r="E3" s="24">
        <v>500000</v>
      </c>
      <c r="F3" s="24">
        <v>500000</v>
      </c>
      <c r="G3" s="24">
        <v>150000</v>
      </c>
      <c r="H3" s="24">
        <v>150000</v>
      </c>
      <c r="I3" s="24">
        <v>100000</v>
      </c>
      <c r="J3" s="24">
        <v>100000</v>
      </c>
      <c r="K3" s="24">
        <v>100000</v>
      </c>
    </row>
    <row r="4" spans="1:11" ht="34.5" customHeight="1" x14ac:dyDescent="0.25">
      <c r="A4" s="39" t="s">
        <v>10</v>
      </c>
      <c r="B4" s="24">
        <f>SUM(152571.5, 543446)</f>
        <v>696017.5</v>
      </c>
      <c r="C4" s="24">
        <f>SUM(162130.3, 346182.1)</f>
        <v>508312.39999999997</v>
      </c>
      <c r="D4" s="83">
        <f>68050+183750</f>
        <v>251800</v>
      </c>
      <c r="E4" s="24">
        <f>47972.3+68361.22</f>
        <v>116333.52</v>
      </c>
      <c r="F4" s="56">
        <f>54913.97+37569.94</f>
        <v>92483.91</v>
      </c>
      <c r="G4" s="84">
        <v>0</v>
      </c>
      <c r="H4" s="53">
        <f>12000+18000+6000</f>
        <v>36000</v>
      </c>
      <c r="I4" s="84">
        <v>0</v>
      </c>
      <c r="J4" s="56">
        <f>1520.17+45664.68</f>
        <v>47184.85</v>
      </c>
      <c r="K4" s="55">
        <v>0</v>
      </c>
    </row>
    <row r="5" spans="1:11" ht="20.25" customHeight="1" x14ac:dyDescent="0.25">
      <c r="A5" s="41"/>
      <c r="B5" s="42"/>
      <c r="C5" s="42"/>
      <c r="D5" s="43"/>
      <c r="E5" s="42"/>
      <c r="F5" s="42"/>
      <c r="G5" s="42"/>
      <c r="H5" s="42"/>
      <c r="I5" s="43"/>
      <c r="J5" s="43"/>
      <c r="K5" s="43"/>
    </row>
    <row r="6" spans="1:11" s="4" customFormat="1" x14ac:dyDescent="0.25">
      <c r="A6" s="45" t="s">
        <v>86</v>
      </c>
      <c r="B6" s="54" t="s">
        <v>529</v>
      </c>
      <c r="C6" s="40"/>
      <c r="D6" s="17"/>
      <c r="E6" s="40"/>
      <c r="F6" s="40"/>
      <c r="G6" s="40"/>
      <c r="H6" s="40"/>
      <c r="I6" s="17"/>
      <c r="J6" s="17"/>
      <c r="K6" s="17"/>
    </row>
    <row r="7" spans="1:11" ht="57" x14ac:dyDescent="0.25">
      <c r="A7" s="18"/>
      <c r="B7" s="25" t="s">
        <v>84</v>
      </c>
      <c r="C7" s="25" t="s">
        <v>85</v>
      </c>
      <c r="D7" s="25" t="s">
        <v>80</v>
      </c>
      <c r="E7" s="25" t="s">
        <v>79</v>
      </c>
      <c r="F7" s="25" t="s">
        <v>78</v>
      </c>
      <c r="G7" s="25" t="s">
        <v>77</v>
      </c>
      <c r="H7" s="25" t="s">
        <v>123</v>
      </c>
      <c r="I7" s="25" t="s">
        <v>537</v>
      </c>
      <c r="J7" s="25" t="s">
        <v>146</v>
      </c>
      <c r="K7" s="25" t="s">
        <v>81</v>
      </c>
    </row>
    <row r="8" spans="1:11" ht="45" x14ac:dyDescent="0.25">
      <c r="A8" s="1" t="s">
        <v>82</v>
      </c>
      <c r="B8" s="21">
        <v>12</v>
      </c>
      <c r="C8" s="21">
        <v>9</v>
      </c>
      <c r="D8" s="22">
        <v>7</v>
      </c>
      <c r="E8" s="21">
        <v>10</v>
      </c>
      <c r="F8" s="21">
        <v>6</v>
      </c>
      <c r="G8" s="22">
        <v>4</v>
      </c>
      <c r="H8" s="81">
        <v>2</v>
      </c>
      <c r="I8" s="22">
        <v>5</v>
      </c>
      <c r="J8" s="22">
        <v>2</v>
      </c>
      <c r="K8" s="52" t="s">
        <v>538</v>
      </c>
    </row>
    <row r="9" spans="1:11" ht="45" x14ac:dyDescent="0.25">
      <c r="A9" s="1" t="s">
        <v>83</v>
      </c>
      <c r="B9" s="21">
        <v>2</v>
      </c>
      <c r="C9" s="21">
        <v>2</v>
      </c>
      <c r="D9" s="22">
        <v>1</v>
      </c>
      <c r="E9" s="21">
        <v>1</v>
      </c>
      <c r="F9" s="21">
        <v>0</v>
      </c>
      <c r="G9" s="22">
        <v>0</v>
      </c>
      <c r="H9" s="22">
        <v>4</v>
      </c>
      <c r="I9" s="22">
        <v>27</v>
      </c>
      <c r="J9" s="22">
        <v>3</v>
      </c>
      <c r="K9" s="52" t="s">
        <v>538</v>
      </c>
    </row>
    <row r="11" spans="1:11" x14ac:dyDescent="0.25">
      <c r="B11" s="82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63AD1-0BF6-4A58-8490-A668503B1EAC}">
  <dimension ref="A1:O24"/>
  <sheetViews>
    <sheetView showGridLines="0" zoomScale="112" zoomScaleNormal="112" workbookViewId="0">
      <selection activeCell="N9" sqref="N9"/>
    </sheetView>
  </sheetViews>
  <sheetFormatPr defaultColWidth="9.140625" defaultRowHeight="15" x14ac:dyDescent="0.25"/>
  <cols>
    <col min="1" max="1" width="10.7109375" style="4" bestFit="1" customWidth="1"/>
    <col min="2" max="2" width="20" style="4" bestFit="1" customWidth="1"/>
    <col min="3" max="3" width="28.28515625" style="4" bestFit="1" customWidth="1"/>
    <col min="4" max="4" width="10.5703125" style="4" bestFit="1" customWidth="1"/>
    <col min="5" max="5" width="8.85546875" style="4" bestFit="1" customWidth="1"/>
    <col min="6" max="6" width="11.28515625" style="4" bestFit="1" customWidth="1"/>
    <col min="7" max="7" width="7.5703125" style="4" bestFit="1" customWidth="1"/>
    <col min="8" max="8" width="9.140625" style="4"/>
    <col min="9" max="9" width="24" style="4" bestFit="1" customWidth="1"/>
    <col min="10" max="10" width="25.5703125" style="4" bestFit="1" customWidth="1"/>
    <col min="11" max="14" width="5.5703125" style="4" bestFit="1" customWidth="1"/>
    <col min="15" max="15" width="6.42578125" style="4" bestFit="1" customWidth="1"/>
    <col min="16" max="16384" width="9.140625" style="4"/>
  </cols>
  <sheetData>
    <row r="1" spans="1:15" s="6" customFormat="1" x14ac:dyDescent="0.25">
      <c r="A1" s="91" t="s">
        <v>2</v>
      </c>
      <c r="B1" s="91"/>
      <c r="C1" s="91"/>
      <c r="D1" s="91"/>
      <c r="E1" s="91"/>
      <c r="F1" s="91"/>
      <c r="G1" s="91"/>
      <c r="I1" s="90" t="s">
        <v>1</v>
      </c>
      <c r="J1" s="90"/>
      <c r="K1" s="90"/>
      <c r="L1" s="90"/>
      <c r="M1" s="90"/>
      <c r="N1" s="90"/>
      <c r="O1" s="90"/>
    </row>
    <row r="2" spans="1:15" ht="30" x14ac:dyDescent="0.25">
      <c r="A2" s="5" t="s">
        <v>4</v>
      </c>
      <c r="B2" s="5" t="s">
        <v>3</v>
      </c>
      <c r="C2" s="5" t="s">
        <v>40</v>
      </c>
      <c r="D2" s="29" t="s">
        <v>41</v>
      </c>
      <c r="E2" s="29" t="s">
        <v>44</v>
      </c>
      <c r="F2" s="29" t="s">
        <v>5</v>
      </c>
      <c r="G2" s="29" t="s">
        <v>6</v>
      </c>
      <c r="H2" s="59"/>
      <c r="I2" s="5" t="s">
        <v>9</v>
      </c>
      <c r="J2" s="5" t="s">
        <v>57</v>
      </c>
      <c r="K2" s="5" t="s">
        <v>517</v>
      </c>
      <c r="L2" s="5" t="s">
        <v>518</v>
      </c>
      <c r="M2" s="5" t="s">
        <v>525</v>
      </c>
      <c r="N2" s="5" t="s">
        <v>520</v>
      </c>
      <c r="O2" s="5" t="s">
        <v>76</v>
      </c>
    </row>
    <row r="3" spans="1:15" x14ac:dyDescent="0.25">
      <c r="A3" s="23">
        <v>45843</v>
      </c>
      <c r="B3" s="7" t="s">
        <v>32</v>
      </c>
      <c r="C3" s="20" t="s">
        <v>356</v>
      </c>
      <c r="D3" s="22">
        <v>3</v>
      </c>
      <c r="E3" s="22" t="s">
        <v>48</v>
      </c>
      <c r="F3" s="22" t="s">
        <v>243</v>
      </c>
      <c r="G3" s="22" t="s">
        <v>213</v>
      </c>
      <c r="I3" s="3" t="s">
        <v>98</v>
      </c>
      <c r="J3" s="3" t="s">
        <v>99</v>
      </c>
      <c r="K3" s="35">
        <v>2320</v>
      </c>
      <c r="L3" s="35">
        <v>2620</v>
      </c>
      <c r="M3" s="35">
        <v>1345</v>
      </c>
      <c r="N3" s="35">
        <v>1445</v>
      </c>
      <c r="O3" s="37">
        <f>SUM(K3:N3)</f>
        <v>7730</v>
      </c>
    </row>
    <row r="4" spans="1:15" x14ac:dyDescent="0.25">
      <c r="A4" s="23">
        <v>45849</v>
      </c>
      <c r="B4" s="8" t="s">
        <v>32</v>
      </c>
      <c r="C4" s="20" t="s">
        <v>516</v>
      </c>
      <c r="D4" s="22">
        <v>40</v>
      </c>
      <c r="E4" s="22" t="s">
        <v>48</v>
      </c>
      <c r="F4" s="22" t="s">
        <v>243</v>
      </c>
      <c r="G4" s="22" t="s">
        <v>176</v>
      </c>
      <c r="I4" s="26"/>
      <c r="J4" s="32" t="s">
        <v>8</v>
      </c>
      <c r="K4" s="31">
        <f>SUM(K3:K3)</f>
        <v>2320</v>
      </c>
      <c r="L4" s="31">
        <f t="shared" ref="L4:N4" si="0">SUM(L3:L3)</f>
        <v>2620</v>
      </c>
      <c r="M4" s="31">
        <f t="shared" si="0"/>
        <v>1345</v>
      </c>
      <c r="N4" s="31">
        <f t="shared" si="0"/>
        <v>1445</v>
      </c>
      <c r="O4" s="31">
        <f>SUM(K4:N4)</f>
        <v>7730</v>
      </c>
    </row>
    <row r="5" spans="1:15" x14ac:dyDescent="0.25">
      <c r="A5" s="23">
        <v>45863</v>
      </c>
      <c r="B5" s="13" t="s">
        <v>32</v>
      </c>
      <c r="C5" s="20" t="s">
        <v>516</v>
      </c>
      <c r="D5" s="14">
        <v>40</v>
      </c>
      <c r="E5" s="14" t="s">
        <v>48</v>
      </c>
      <c r="F5" s="14" t="s">
        <v>243</v>
      </c>
      <c r="G5" s="14" t="s">
        <v>176</v>
      </c>
      <c r="I5" s="26"/>
      <c r="J5" s="26"/>
      <c r="K5" s="26"/>
      <c r="L5" s="26"/>
      <c r="M5" s="26"/>
      <c r="N5" s="26"/>
    </row>
    <row r="6" spans="1:15" x14ac:dyDescent="0.25">
      <c r="A6" s="23">
        <v>45889</v>
      </c>
      <c r="B6" s="13" t="s">
        <v>421</v>
      </c>
      <c r="C6" s="20" t="s">
        <v>144</v>
      </c>
      <c r="D6" s="14">
        <v>8</v>
      </c>
      <c r="E6" s="14" t="s">
        <v>48</v>
      </c>
      <c r="F6" s="14" t="s">
        <v>243</v>
      </c>
      <c r="G6" s="14" t="s">
        <v>213</v>
      </c>
      <c r="I6" s="27"/>
      <c r="J6"/>
    </row>
    <row r="7" spans="1:15" x14ac:dyDescent="0.25">
      <c r="A7" s="23">
        <v>45890</v>
      </c>
      <c r="B7" s="13" t="s">
        <v>33</v>
      </c>
      <c r="C7" s="20" t="s">
        <v>144</v>
      </c>
      <c r="D7" s="14">
        <v>20</v>
      </c>
      <c r="E7" s="14" t="s">
        <v>48</v>
      </c>
      <c r="F7" s="14" t="s">
        <v>243</v>
      </c>
      <c r="G7" s="14" t="s">
        <v>213</v>
      </c>
      <c r="I7" s="27"/>
      <c r="J7"/>
    </row>
    <row r="8" spans="1:15" x14ac:dyDescent="0.25">
      <c r="A8" s="23">
        <v>45892</v>
      </c>
      <c r="B8" s="13" t="s">
        <v>32</v>
      </c>
      <c r="C8" s="20" t="s">
        <v>516</v>
      </c>
      <c r="D8" s="14">
        <v>20</v>
      </c>
      <c r="E8" s="14" t="s">
        <v>48</v>
      </c>
      <c r="F8" s="14" t="s">
        <v>243</v>
      </c>
      <c r="G8" s="14" t="s">
        <v>213</v>
      </c>
      <c r="I8" s="27"/>
      <c r="J8"/>
    </row>
    <row r="9" spans="1:15" x14ac:dyDescent="0.25">
      <c r="A9" s="23">
        <v>45896</v>
      </c>
      <c r="B9" s="13" t="s">
        <v>421</v>
      </c>
      <c r="C9" s="20" t="s">
        <v>144</v>
      </c>
      <c r="D9" s="14">
        <v>8</v>
      </c>
      <c r="E9" s="14" t="s">
        <v>48</v>
      </c>
      <c r="F9" s="14" t="s">
        <v>243</v>
      </c>
      <c r="G9" s="14" t="s">
        <v>213</v>
      </c>
      <c r="I9" s="27"/>
      <c r="J9"/>
    </row>
    <row r="10" spans="1:15" x14ac:dyDescent="0.25">
      <c r="A10" s="23">
        <v>45898</v>
      </c>
      <c r="B10" s="13" t="s">
        <v>32</v>
      </c>
      <c r="C10" s="20" t="s">
        <v>516</v>
      </c>
      <c r="D10" s="14">
        <v>10</v>
      </c>
      <c r="E10" s="14" t="s">
        <v>48</v>
      </c>
      <c r="F10" s="14" t="s">
        <v>243</v>
      </c>
      <c r="G10" s="14" t="s">
        <v>176</v>
      </c>
      <c r="I10" s="27"/>
      <c r="J10"/>
    </row>
    <row r="11" spans="1:15" x14ac:dyDescent="0.25">
      <c r="A11" s="23">
        <v>45899</v>
      </c>
      <c r="B11" s="13" t="s">
        <v>51</v>
      </c>
      <c r="C11" s="20" t="s">
        <v>144</v>
      </c>
      <c r="D11" s="14">
        <v>6</v>
      </c>
      <c r="E11" s="14" t="s">
        <v>48</v>
      </c>
      <c r="F11" s="14" t="s">
        <v>243</v>
      </c>
      <c r="G11" s="14" t="s">
        <v>213</v>
      </c>
      <c r="I11" s="27"/>
      <c r="J11"/>
    </row>
    <row r="12" spans="1:15" x14ac:dyDescent="0.25">
      <c r="A12" s="23">
        <v>45912</v>
      </c>
      <c r="B12" s="13" t="s">
        <v>51</v>
      </c>
      <c r="C12" s="20" t="s">
        <v>144</v>
      </c>
      <c r="D12" s="14">
        <v>2</v>
      </c>
      <c r="E12" s="14" t="s">
        <v>48</v>
      </c>
      <c r="F12" s="14" t="s">
        <v>243</v>
      </c>
      <c r="G12" s="14" t="s">
        <v>213</v>
      </c>
      <c r="I12" s="27"/>
      <c r="J12"/>
    </row>
    <row r="13" spans="1:15" x14ac:dyDescent="0.25">
      <c r="A13" s="23">
        <v>45913</v>
      </c>
      <c r="B13" s="13" t="s">
        <v>421</v>
      </c>
      <c r="C13" s="20" t="s">
        <v>144</v>
      </c>
      <c r="D13" s="14">
        <v>3</v>
      </c>
      <c r="E13" s="14" t="s">
        <v>48</v>
      </c>
      <c r="F13" s="14" t="s">
        <v>243</v>
      </c>
      <c r="G13" s="14" t="s">
        <v>213</v>
      </c>
      <c r="I13" s="27"/>
      <c r="J13"/>
    </row>
    <row r="14" spans="1:15" x14ac:dyDescent="0.25">
      <c r="A14" s="23">
        <v>45918</v>
      </c>
      <c r="B14" s="13" t="s">
        <v>33</v>
      </c>
      <c r="C14" s="20" t="s">
        <v>144</v>
      </c>
      <c r="D14" s="14">
        <v>6</v>
      </c>
      <c r="E14" s="14" t="s">
        <v>48</v>
      </c>
      <c r="F14" s="14" t="s">
        <v>243</v>
      </c>
      <c r="G14" s="14" t="s">
        <v>213</v>
      </c>
      <c r="I14" s="27"/>
      <c r="J14"/>
    </row>
    <row r="15" spans="1:15" x14ac:dyDescent="0.25">
      <c r="A15" s="23">
        <v>45920</v>
      </c>
      <c r="B15" s="13" t="s">
        <v>421</v>
      </c>
      <c r="C15" s="20" t="s">
        <v>144</v>
      </c>
      <c r="D15" s="14">
        <v>3</v>
      </c>
      <c r="E15" s="14" t="s">
        <v>48</v>
      </c>
      <c r="F15" s="14" t="s">
        <v>243</v>
      </c>
      <c r="G15" s="14" t="s">
        <v>213</v>
      </c>
      <c r="I15" s="27"/>
      <c r="J15"/>
    </row>
    <row r="16" spans="1:15" x14ac:dyDescent="0.25">
      <c r="A16" s="23">
        <v>45932</v>
      </c>
      <c r="B16" s="13" t="s">
        <v>51</v>
      </c>
      <c r="C16" s="20" t="s">
        <v>144</v>
      </c>
      <c r="D16" s="14">
        <v>2</v>
      </c>
      <c r="E16" s="14" t="s">
        <v>48</v>
      </c>
      <c r="F16" s="14" t="s">
        <v>243</v>
      </c>
      <c r="G16" s="14" t="s">
        <v>213</v>
      </c>
    </row>
    <row r="17" spans="1:7" x14ac:dyDescent="0.25">
      <c r="A17" s="23">
        <v>45934</v>
      </c>
      <c r="B17" s="13" t="s">
        <v>88</v>
      </c>
      <c r="C17" s="20" t="s">
        <v>144</v>
      </c>
      <c r="D17" s="14">
        <v>2</v>
      </c>
      <c r="E17" s="14" t="s">
        <v>48</v>
      </c>
      <c r="F17" s="14" t="s">
        <v>243</v>
      </c>
      <c r="G17" s="14" t="s">
        <v>213</v>
      </c>
    </row>
    <row r="18" spans="1:7" x14ac:dyDescent="0.25">
      <c r="A18" s="23">
        <v>45939</v>
      </c>
      <c r="B18" s="13" t="s">
        <v>51</v>
      </c>
      <c r="C18" s="20" t="s">
        <v>144</v>
      </c>
      <c r="D18" s="14">
        <v>9</v>
      </c>
      <c r="E18" s="14" t="s">
        <v>48</v>
      </c>
      <c r="F18" s="14" t="s">
        <v>243</v>
      </c>
      <c r="G18" s="14" t="s">
        <v>213</v>
      </c>
    </row>
    <row r="19" spans="1:7" x14ac:dyDescent="0.25">
      <c r="A19" s="23">
        <v>45946</v>
      </c>
      <c r="B19" s="13" t="s">
        <v>51</v>
      </c>
      <c r="C19" s="20" t="s">
        <v>144</v>
      </c>
      <c r="D19" s="14">
        <v>8</v>
      </c>
      <c r="E19" s="14" t="s">
        <v>48</v>
      </c>
      <c r="F19" s="14" t="s">
        <v>243</v>
      </c>
      <c r="G19" s="14" t="s">
        <v>213</v>
      </c>
    </row>
    <row r="20" spans="1:7" x14ac:dyDescent="0.25">
      <c r="A20" s="23">
        <v>45947</v>
      </c>
      <c r="B20" s="13" t="s">
        <v>32</v>
      </c>
      <c r="C20" s="20" t="s">
        <v>516</v>
      </c>
      <c r="D20" s="14">
        <v>8</v>
      </c>
      <c r="E20" s="14" t="s">
        <v>48</v>
      </c>
      <c r="F20" s="14" t="s">
        <v>243</v>
      </c>
      <c r="G20" s="14" t="s">
        <v>176</v>
      </c>
    </row>
    <row r="21" spans="1:7" x14ac:dyDescent="0.25">
      <c r="A21" s="23">
        <v>45948</v>
      </c>
      <c r="B21" s="13" t="s">
        <v>52</v>
      </c>
      <c r="C21" s="20" t="s">
        <v>144</v>
      </c>
      <c r="D21" s="14">
        <v>30</v>
      </c>
      <c r="E21" s="14" t="s">
        <v>48</v>
      </c>
      <c r="F21" s="14" t="s">
        <v>243</v>
      </c>
      <c r="G21" s="14" t="s">
        <v>213</v>
      </c>
    </row>
    <row r="22" spans="1:7" x14ac:dyDescent="0.25">
      <c r="A22" s="23">
        <v>45959</v>
      </c>
      <c r="B22" s="13" t="s">
        <v>88</v>
      </c>
      <c r="C22" s="20" t="s">
        <v>144</v>
      </c>
      <c r="D22" s="14">
        <v>5</v>
      </c>
      <c r="E22" s="14" t="s">
        <v>48</v>
      </c>
      <c r="F22" s="14" t="s">
        <v>243</v>
      </c>
      <c r="G22" s="14" t="s">
        <v>213</v>
      </c>
    </row>
    <row r="23" spans="1:7" x14ac:dyDescent="0.25">
      <c r="A23" s="23">
        <v>45962</v>
      </c>
      <c r="B23" s="13" t="s">
        <v>32</v>
      </c>
      <c r="C23" s="20" t="s">
        <v>516</v>
      </c>
      <c r="D23" s="14">
        <v>13</v>
      </c>
      <c r="E23" s="14" t="s">
        <v>48</v>
      </c>
      <c r="F23" s="14" t="s">
        <v>243</v>
      </c>
      <c r="G23" s="14" t="s">
        <v>213</v>
      </c>
    </row>
    <row r="24" spans="1:7" x14ac:dyDescent="0.25">
      <c r="C24" s="11" t="s">
        <v>8</v>
      </c>
      <c r="D24" s="15">
        <f>SUM(D3:D23)</f>
        <v>246</v>
      </c>
    </row>
  </sheetData>
  <sortState xmlns:xlrd2="http://schemas.microsoft.com/office/spreadsheetml/2017/richdata2" ref="A3:G24">
    <sortCondition ref="A3:A24"/>
  </sortState>
  <mergeCells count="2">
    <mergeCell ref="A1:G1"/>
    <mergeCell ref="I1:O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057BF-9FD3-4BA7-8C29-5160D5E5238B}">
  <sheetPr>
    <pageSetUpPr fitToPage="1"/>
  </sheetPr>
  <dimension ref="A1:T10"/>
  <sheetViews>
    <sheetView showGridLines="0" tabSelected="1" zoomScale="90" zoomScaleNormal="90" workbookViewId="0"/>
  </sheetViews>
  <sheetFormatPr defaultColWidth="17.140625" defaultRowHeight="15" x14ac:dyDescent="0.25"/>
  <cols>
    <col min="1" max="1" width="5.28515625" style="4" customWidth="1"/>
    <col min="2" max="2" width="10.7109375" style="4" bestFit="1" customWidth="1"/>
    <col min="3" max="3" width="14.28515625" style="4" bestFit="1" customWidth="1"/>
    <col min="4" max="4" width="10.5703125" style="4" bestFit="1" customWidth="1"/>
    <col min="5" max="5" width="8.42578125" style="4" bestFit="1" customWidth="1"/>
    <col min="6" max="6" width="11.7109375" style="4" customWidth="1"/>
    <col min="7" max="7" width="7.5703125" style="4" bestFit="1" customWidth="1"/>
    <col min="8" max="8" width="9.140625" style="4" customWidth="1"/>
    <col min="9" max="9" width="10.140625" style="4" bestFit="1" customWidth="1"/>
    <col min="10" max="10" width="13.5703125" style="4" bestFit="1" customWidth="1"/>
    <col min="11" max="11" width="7.85546875" style="4" bestFit="1" customWidth="1"/>
    <col min="12" max="12" width="8.85546875" style="4" bestFit="1" customWidth="1"/>
    <col min="13" max="13" width="5" style="4" bestFit="1" customWidth="1"/>
    <col min="14" max="14" width="8.42578125" style="4" bestFit="1" customWidth="1"/>
    <col min="15" max="15" width="6.42578125" style="4" bestFit="1" customWidth="1"/>
    <col min="16" max="16" width="8.85546875" style="4" customWidth="1"/>
    <col min="17" max="17" width="9.7109375" style="4" bestFit="1" customWidth="1"/>
    <col min="18" max="19" width="8.85546875" style="4" customWidth="1"/>
    <col min="20" max="20" width="10.5703125" style="4" bestFit="1" customWidth="1"/>
    <col min="21" max="16384" width="17.140625" style="4"/>
  </cols>
  <sheetData>
    <row r="1" spans="1:20" ht="15.75" x14ac:dyDescent="0.25">
      <c r="A1" s="85" t="s">
        <v>535</v>
      </c>
    </row>
    <row r="3" spans="1:20" s="6" customFormat="1" x14ac:dyDescent="0.25">
      <c r="A3" s="91" t="s">
        <v>528</v>
      </c>
      <c r="B3" s="91"/>
      <c r="C3" s="91"/>
      <c r="D3" s="91"/>
      <c r="E3" s="91"/>
      <c r="F3" s="91"/>
      <c r="G3" s="91"/>
      <c r="I3" s="92" t="s">
        <v>1</v>
      </c>
      <c r="J3" s="92"/>
      <c r="K3" s="92"/>
      <c r="L3" s="92"/>
      <c r="M3" s="92"/>
      <c r="N3" s="92"/>
      <c r="O3" s="92"/>
      <c r="P3" s="28"/>
      <c r="Q3" s="28"/>
      <c r="R3" s="28"/>
      <c r="S3" s="28"/>
      <c r="T3" s="28"/>
    </row>
    <row r="4" spans="1:20" ht="30" x14ac:dyDescent="0.25">
      <c r="A4" s="5" t="s">
        <v>4</v>
      </c>
      <c r="B4" s="5" t="s">
        <v>3</v>
      </c>
      <c r="C4" s="5" t="s">
        <v>40</v>
      </c>
      <c r="D4" s="29" t="s">
        <v>41</v>
      </c>
      <c r="E4" s="29" t="s">
        <v>44</v>
      </c>
      <c r="F4" s="29" t="s">
        <v>5</v>
      </c>
      <c r="G4" s="29" t="s">
        <v>6</v>
      </c>
      <c r="H4" s="59"/>
      <c r="I4" s="5" t="s">
        <v>9</v>
      </c>
      <c r="J4" s="5" t="s">
        <v>57</v>
      </c>
      <c r="K4" s="5" t="s">
        <v>517</v>
      </c>
      <c r="L4" s="5" t="s">
        <v>518</v>
      </c>
      <c r="M4" s="5" t="s">
        <v>525</v>
      </c>
      <c r="N4" s="5" t="s">
        <v>520</v>
      </c>
      <c r="O4" s="5" t="s">
        <v>76</v>
      </c>
    </row>
    <row r="5" spans="1:20" x14ac:dyDescent="0.25">
      <c r="A5" s="69"/>
      <c r="B5" s="21"/>
      <c r="C5" s="21"/>
      <c r="D5" s="21"/>
      <c r="E5" s="21"/>
      <c r="F5" s="21"/>
      <c r="G5" s="21"/>
      <c r="I5" s="3"/>
      <c r="J5" s="3"/>
      <c r="K5" s="35"/>
      <c r="L5" s="35"/>
      <c r="M5" s="35"/>
      <c r="N5" s="35"/>
      <c r="O5" s="35"/>
    </row>
    <row r="6" spans="1:20" x14ac:dyDescent="0.25">
      <c r="A6" s="69"/>
      <c r="B6" s="21"/>
      <c r="C6" s="21"/>
      <c r="D6" s="21"/>
      <c r="E6" s="21"/>
      <c r="F6" s="21"/>
      <c r="G6" s="21"/>
      <c r="I6" s="26"/>
      <c r="J6" s="32" t="s">
        <v>8</v>
      </c>
      <c r="K6" s="70">
        <f t="shared" ref="K6:L6" si="0">SUM(K5)</f>
        <v>0</v>
      </c>
      <c r="L6" s="70">
        <f t="shared" si="0"/>
        <v>0</v>
      </c>
      <c r="M6" s="31">
        <f t="shared" ref="M6:N6" si="1">SUM(M5:M5)</f>
        <v>0</v>
      </c>
      <c r="N6" s="31">
        <f t="shared" si="1"/>
        <v>0</v>
      </c>
      <c r="O6" s="31">
        <f>SUM(K6:N6)</f>
        <v>0</v>
      </c>
    </row>
    <row r="7" spans="1:20" x14ac:dyDescent="0.25">
      <c r="A7" s="69"/>
      <c r="B7" s="21"/>
      <c r="C7" s="21"/>
      <c r="D7" s="21"/>
      <c r="E7" s="21"/>
      <c r="F7" s="21"/>
      <c r="G7" s="21"/>
    </row>
    <row r="8" spans="1:20" x14ac:dyDescent="0.25">
      <c r="A8" s="69"/>
      <c r="B8" s="21"/>
      <c r="C8" s="21"/>
      <c r="D8" s="21"/>
      <c r="E8" s="21"/>
      <c r="F8" s="21"/>
      <c r="G8" s="21"/>
    </row>
    <row r="9" spans="1:20" x14ac:dyDescent="0.25">
      <c r="A9" s="61"/>
      <c r="B9" s="64"/>
      <c r="C9" s="66" t="s">
        <v>8</v>
      </c>
      <c r="D9" s="33">
        <f>SUM(D5:D8)</f>
        <v>0</v>
      </c>
      <c r="E9" s="65"/>
      <c r="F9" s="65"/>
      <c r="G9" s="65"/>
    </row>
    <row r="10" spans="1:20" x14ac:dyDescent="0.25">
      <c r="F10" s="59"/>
    </row>
  </sheetData>
  <mergeCells count="2">
    <mergeCell ref="A3:G3"/>
    <mergeCell ref="I3:O3"/>
  </mergeCells>
  <pageMargins left="0.7" right="0.7" top="0.75" bottom="0.75" header="0.3" footer="0.3"/>
  <pageSetup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22A74-6ED6-4FC1-9871-B1AB6F2BA6ED}">
  <sheetPr>
    <pageSetUpPr fitToPage="1"/>
  </sheetPr>
  <dimension ref="A1:P177"/>
  <sheetViews>
    <sheetView showGridLines="0" topLeftCell="B1" zoomScale="98" zoomScaleNormal="98" workbookViewId="0">
      <selection activeCell="Q60" sqref="Q60"/>
    </sheetView>
  </sheetViews>
  <sheetFormatPr defaultColWidth="9.140625" defaultRowHeight="15" x14ac:dyDescent="0.25"/>
  <cols>
    <col min="1" max="1" width="10.7109375" style="4" bestFit="1" customWidth="1"/>
    <col min="2" max="2" width="20" style="4" bestFit="1" customWidth="1"/>
    <col min="3" max="3" width="43.42578125" style="4" bestFit="1" customWidth="1"/>
    <col min="4" max="4" width="10.5703125" style="19" bestFit="1" customWidth="1"/>
    <col min="5" max="5" width="12.42578125" style="4" bestFit="1" customWidth="1"/>
    <col min="6" max="6" width="11.28515625" style="4" bestFit="1" customWidth="1"/>
    <col min="7" max="7" width="7.5703125" style="4" bestFit="1" customWidth="1"/>
    <col min="8" max="8" width="9.140625" style="4" customWidth="1"/>
    <col min="9" max="9" width="36" style="74" bestFit="1" customWidth="1"/>
    <col min="10" max="10" width="62.28515625" style="74" bestFit="1" customWidth="1"/>
    <col min="11" max="11" width="7.85546875" style="10" bestFit="1" customWidth="1"/>
    <col min="12" max="12" width="8.85546875" style="10" bestFit="1" customWidth="1"/>
    <col min="13" max="13" width="8.7109375" style="10" bestFit="1" customWidth="1"/>
    <col min="14" max="14" width="8.42578125" style="10" bestFit="1" customWidth="1"/>
    <col min="15" max="15" width="9" style="10" customWidth="1"/>
    <col min="16" max="16" width="7.7109375" style="10" bestFit="1" customWidth="1"/>
    <col min="17" max="17" width="11.28515625" style="4" bestFit="1" customWidth="1"/>
    <col min="18" max="18" width="37.7109375" style="4" bestFit="1" customWidth="1"/>
    <col min="19" max="19" width="4.85546875" style="4" bestFit="1" customWidth="1"/>
    <col min="20" max="20" width="9.140625" style="4"/>
    <col min="21" max="21" width="10.85546875" style="4" bestFit="1" customWidth="1"/>
    <col min="22" max="22" width="37.7109375" style="4" bestFit="1" customWidth="1"/>
    <col min="23" max="23" width="6" style="4" bestFit="1" customWidth="1"/>
    <col min="24" max="16384" width="9.140625" style="4"/>
  </cols>
  <sheetData>
    <row r="1" spans="1:16" s="6" customFormat="1" x14ac:dyDescent="0.25">
      <c r="A1" s="91" t="s">
        <v>2</v>
      </c>
      <c r="B1" s="91"/>
      <c r="C1" s="91"/>
      <c r="D1" s="91"/>
      <c r="E1" s="91"/>
      <c r="F1" s="91"/>
      <c r="G1" s="91"/>
      <c r="I1" s="90" t="s">
        <v>1</v>
      </c>
      <c r="J1" s="90"/>
      <c r="K1" s="90"/>
      <c r="L1" s="90"/>
      <c r="M1" s="90"/>
      <c r="N1" s="90"/>
      <c r="O1" s="90"/>
      <c r="P1" s="90"/>
    </row>
    <row r="2" spans="1:16" ht="30" x14ac:dyDescent="0.25">
      <c r="A2" s="5" t="s">
        <v>4</v>
      </c>
      <c r="B2" s="5" t="s">
        <v>3</v>
      </c>
      <c r="C2" s="5" t="s">
        <v>40</v>
      </c>
      <c r="D2" s="29" t="s">
        <v>41</v>
      </c>
      <c r="E2" s="29" t="s">
        <v>44</v>
      </c>
      <c r="F2" s="29" t="s">
        <v>5</v>
      </c>
      <c r="G2" s="29" t="s">
        <v>6</v>
      </c>
      <c r="I2" s="5" t="s">
        <v>9</v>
      </c>
      <c r="J2" s="5" t="s">
        <v>57</v>
      </c>
      <c r="K2" s="5" t="s">
        <v>517</v>
      </c>
      <c r="L2" s="5" t="s">
        <v>518</v>
      </c>
      <c r="M2" s="5" t="s">
        <v>519</v>
      </c>
      <c r="N2" s="5" t="s">
        <v>520</v>
      </c>
      <c r="O2" s="5" t="s">
        <v>521</v>
      </c>
      <c r="P2" s="5" t="s">
        <v>76</v>
      </c>
    </row>
    <row r="3" spans="1:16" x14ac:dyDescent="0.25">
      <c r="A3" s="23" t="s">
        <v>152</v>
      </c>
      <c r="B3" s="7" t="s">
        <v>33</v>
      </c>
      <c r="C3" s="20" t="s">
        <v>49</v>
      </c>
      <c r="D3" s="22">
        <v>1</v>
      </c>
      <c r="E3" s="22" t="s">
        <v>46</v>
      </c>
      <c r="F3" s="22" t="s">
        <v>153</v>
      </c>
      <c r="G3" s="22" t="s">
        <v>154</v>
      </c>
      <c r="I3" s="73" t="s">
        <v>16</v>
      </c>
      <c r="J3" s="73" t="s">
        <v>27</v>
      </c>
      <c r="K3" s="86">
        <v>383</v>
      </c>
      <c r="L3" s="86">
        <v>444</v>
      </c>
      <c r="M3" s="86">
        <v>340</v>
      </c>
      <c r="N3" s="86">
        <v>251</v>
      </c>
      <c r="O3" s="86">
        <v>140</v>
      </c>
      <c r="P3" s="37">
        <f>SUM(K3:O3)</f>
        <v>1558</v>
      </c>
    </row>
    <row r="4" spans="1:16" x14ac:dyDescent="0.25">
      <c r="A4" s="23" t="s">
        <v>155</v>
      </c>
      <c r="B4" s="8" t="s">
        <v>33</v>
      </c>
      <c r="C4" s="20" t="s">
        <v>103</v>
      </c>
      <c r="D4" s="22">
        <v>6</v>
      </c>
      <c r="E4" s="22" t="s">
        <v>45</v>
      </c>
      <c r="F4" s="22" t="s">
        <v>156</v>
      </c>
      <c r="G4" s="22" t="s">
        <v>157</v>
      </c>
      <c r="I4" s="73" t="s">
        <v>18</v>
      </c>
      <c r="J4" s="73" t="s">
        <v>29</v>
      </c>
      <c r="K4" s="86">
        <v>676</v>
      </c>
      <c r="L4" s="86">
        <v>664</v>
      </c>
      <c r="M4" s="87">
        <v>615</v>
      </c>
      <c r="N4" s="87">
        <v>537</v>
      </c>
      <c r="O4" s="87">
        <v>471</v>
      </c>
      <c r="P4" s="37">
        <f t="shared" ref="P4:P22" si="0">SUM(K4:O4)</f>
        <v>2963</v>
      </c>
    </row>
    <row r="5" spans="1:16" x14ac:dyDescent="0.25">
      <c r="A5" s="23" t="s">
        <v>158</v>
      </c>
      <c r="B5" s="2" t="s">
        <v>32</v>
      </c>
      <c r="C5" s="20" t="s">
        <v>527</v>
      </c>
      <c r="D5" s="22">
        <v>36</v>
      </c>
      <c r="E5" s="22" t="s">
        <v>45</v>
      </c>
      <c r="F5" s="22" t="s">
        <v>159</v>
      </c>
      <c r="G5" s="22" t="s">
        <v>160</v>
      </c>
      <c r="I5" s="73" t="s">
        <v>25</v>
      </c>
      <c r="J5" s="73" t="s">
        <v>522</v>
      </c>
      <c r="K5" s="86">
        <v>67</v>
      </c>
      <c r="L5" s="86">
        <v>0</v>
      </c>
      <c r="M5" s="87">
        <v>104</v>
      </c>
      <c r="N5" s="87">
        <v>0</v>
      </c>
      <c r="O5" s="87">
        <v>212</v>
      </c>
      <c r="P5" s="37">
        <f t="shared" si="0"/>
        <v>383</v>
      </c>
    </row>
    <row r="6" spans="1:16" x14ac:dyDescent="0.25">
      <c r="A6" s="23" t="s">
        <v>161</v>
      </c>
      <c r="B6" s="12" t="s">
        <v>35</v>
      </c>
      <c r="C6" s="20" t="s">
        <v>331</v>
      </c>
      <c r="D6" s="22">
        <v>3</v>
      </c>
      <c r="E6" s="22" t="s">
        <v>48</v>
      </c>
      <c r="F6" s="22" t="s">
        <v>162</v>
      </c>
      <c r="G6" s="22" t="s">
        <v>163</v>
      </c>
      <c r="I6" s="73" t="s">
        <v>14</v>
      </c>
      <c r="J6" s="73" t="s">
        <v>72</v>
      </c>
      <c r="K6" s="86">
        <v>2943</v>
      </c>
      <c r="L6" s="86">
        <v>2613</v>
      </c>
      <c r="M6" s="87">
        <v>2860</v>
      </c>
      <c r="N6" s="87">
        <v>1211</v>
      </c>
      <c r="O6" s="87">
        <v>1687</v>
      </c>
      <c r="P6" s="37">
        <f t="shared" si="0"/>
        <v>11314</v>
      </c>
    </row>
    <row r="7" spans="1:16" x14ac:dyDescent="0.25">
      <c r="A7" s="23" t="s">
        <v>164</v>
      </c>
      <c r="B7" s="12" t="s">
        <v>39</v>
      </c>
      <c r="C7" s="20" t="s">
        <v>330</v>
      </c>
      <c r="D7" s="22">
        <v>3</v>
      </c>
      <c r="E7" s="22" t="s">
        <v>45</v>
      </c>
      <c r="F7" s="22" t="s">
        <v>159</v>
      </c>
      <c r="G7" s="22" t="s">
        <v>160</v>
      </c>
      <c r="I7" s="22" t="s">
        <v>117</v>
      </c>
      <c r="J7" s="22" t="s">
        <v>118</v>
      </c>
      <c r="K7" s="87">
        <v>1676</v>
      </c>
      <c r="L7" s="87">
        <v>2271</v>
      </c>
      <c r="M7" s="87">
        <v>1891</v>
      </c>
      <c r="N7" s="87">
        <v>1352</v>
      </c>
      <c r="O7" s="87">
        <v>2674</v>
      </c>
      <c r="P7" s="37">
        <f t="shared" si="0"/>
        <v>9864</v>
      </c>
    </row>
    <row r="8" spans="1:16" x14ac:dyDescent="0.25">
      <c r="A8" s="23" t="s">
        <v>165</v>
      </c>
      <c r="B8" s="12" t="s">
        <v>33</v>
      </c>
      <c r="C8" s="20" t="s">
        <v>332</v>
      </c>
      <c r="D8" s="22">
        <v>3</v>
      </c>
      <c r="E8" s="22" t="s">
        <v>46</v>
      </c>
      <c r="F8" s="22" t="s">
        <v>153</v>
      </c>
      <c r="G8" s="22" t="s">
        <v>154</v>
      </c>
      <c r="I8" s="22" t="s">
        <v>113</v>
      </c>
      <c r="J8" s="22" t="s">
        <v>114</v>
      </c>
      <c r="K8" s="88">
        <v>2310</v>
      </c>
      <c r="L8" s="88">
        <v>2940</v>
      </c>
      <c r="M8" s="88">
        <v>2883</v>
      </c>
      <c r="N8" s="88">
        <v>2024</v>
      </c>
      <c r="O8" s="88">
        <v>3458</v>
      </c>
      <c r="P8" s="37">
        <f t="shared" si="0"/>
        <v>13615</v>
      </c>
    </row>
    <row r="9" spans="1:16" x14ac:dyDescent="0.25">
      <c r="A9" s="23" t="s">
        <v>165</v>
      </c>
      <c r="B9" s="12" t="s">
        <v>32</v>
      </c>
      <c r="C9" s="20" t="s">
        <v>333</v>
      </c>
      <c r="D9" s="22">
        <v>40</v>
      </c>
      <c r="E9" s="22" t="s">
        <v>48</v>
      </c>
      <c r="F9" s="22" t="s">
        <v>166</v>
      </c>
      <c r="G9" s="22" t="s">
        <v>167</v>
      </c>
      <c r="I9" s="22" t="s">
        <v>143</v>
      </c>
      <c r="J9" s="22" t="s">
        <v>29</v>
      </c>
      <c r="K9" s="88">
        <v>101</v>
      </c>
      <c r="L9" s="88">
        <v>0</v>
      </c>
      <c r="M9" s="88">
        <v>0</v>
      </c>
      <c r="N9" s="88">
        <v>0</v>
      </c>
      <c r="O9" s="88">
        <v>0</v>
      </c>
      <c r="P9" s="37">
        <f t="shared" si="0"/>
        <v>101</v>
      </c>
    </row>
    <row r="10" spans="1:16" x14ac:dyDescent="0.25">
      <c r="A10" s="23" t="s">
        <v>168</v>
      </c>
      <c r="B10" s="12" t="s">
        <v>33</v>
      </c>
      <c r="C10" s="20" t="s">
        <v>103</v>
      </c>
      <c r="D10" s="22">
        <v>5</v>
      </c>
      <c r="E10" s="22" t="s">
        <v>45</v>
      </c>
      <c r="F10" s="22" t="s">
        <v>156</v>
      </c>
      <c r="G10" s="22" t="s">
        <v>157</v>
      </c>
      <c r="I10" s="22" t="s">
        <v>19</v>
      </c>
      <c r="J10" s="22" t="s">
        <v>69</v>
      </c>
      <c r="K10" s="88">
        <v>108</v>
      </c>
      <c r="L10" s="88">
        <v>0</v>
      </c>
      <c r="M10" s="88">
        <v>117</v>
      </c>
      <c r="N10" s="88">
        <v>0</v>
      </c>
      <c r="O10" s="88">
        <v>0</v>
      </c>
      <c r="P10" s="37">
        <f t="shared" si="0"/>
        <v>225</v>
      </c>
    </row>
    <row r="11" spans="1:16" x14ac:dyDescent="0.25">
      <c r="A11" s="23" t="s">
        <v>169</v>
      </c>
      <c r="B11" s="12" t="s">
        <v>33</v>
      </c>
      <c r="C11" s="20" t="s">
        <v>49</v>
      </c>
      <c r="D11" s="22">
        <v>4</v>
      </c>
      <c r="E11" s="22" t="s">
        <v>46</v>
      </c>
      <c r="F11" s="22" t="s">
        <v>153</v>
      </c>
      <c r="G11" s="22" t="s">
        <v>154</v>
      </c>
      <c r="I11" s="22" t="s">
        <v>23</v>
      </c>
      <c r="J11" s="22" t="s">
        <v>31</v>
      </c>
      <c r="K11" s="88">
        <v>2741</v>
      </c>
      <c r="L11" s="88">
        <v>893</v>
      </c>
      <c r="M11" s="88">
        <v>1693</v>
      </c>
      <c r="N11" s="88">
        <v>385</v>
      </c>
      <c r="O11" s="88">
        <v>414</v>
      </c>
      <c r="P11" s="37">
        <f t="shared" si="0"/>
        <v>6126</v>
      </c>
    </row>
    <row r="12" spans="1:16" x14ac:dyDescent="0.25">
      <c r="A12" s="23" t="s">
        <v>170</v>
      </c>
      <c r="B12" s="12" t="s">
        <v>32</v>
      </c>
      <c r="C12" s="20" t="s">
        <v>334</v>
      </c>
      <c r="D12" s="22">
        <v>15</v>
      </c>
      <c r="E12" s="22" t="s">
        <v>46</v>
      </c>
      <c r="F12" s="22" t="s">
        <v>171</v>
      </c>
      <c r="G12" s="22" t="s">
        <v>172</v>
      </c>
      <c r="I12" s="22" t="s">
        <v>115</v>
      </c>
      <c r="J12" s="22" t="s">
        <v>116</v>
      </c>
      <c r="K12" s="88">
        <v>2880</v>
      </c>
      <c r="L12" s="88">
        <v>3906</v>
      </c>
      <c r="M12" s="88">
        <v>2963</v>
      </c>
      <c r="N12" s="88">
        <v>2449</v>
      </c>
      <c r="O12" s="88">
        <v>4012</v>
      </c>
      <c r="P12" s="37">
        <f t="shared" si="0"/>
        <v>16210</v>
      </c>
    </row>
    <row r="13" spans="1:16" x14ac:dyDescent="0.25">
      <c r="A13" s="23" t="s">
        <v>173</v>
      </c>
      <c r="B13" s="12" t="s">
        <v>33</v>
      </c>
      <c r="C13" s="20" t="s">
        <v>103</v>
      </c>
      <c r="D13" s="22">
        <v>8</v>
      </c>
      <c r="E13" s="22" t="s">
        <v>45</v>
      </c>
      <c r="F13" s="22" t="s">
        <v>156</v>
      </c>
      <c r="G13" s="22" t="s">
        <v>157</v>
      </c>
      <c r="I13" s="22" t="s">
        <v>17</v>
      </c>
      <c r="J13" s="22" t="s">
        <v>28</v>
      </c>
      <c r="K13" s="88">
        <v>357</v>
      </c>
      <c r="L13" s="88">
        <v>167</v>
      </c>
      <c r="M13" s="88">
        <v>239</v>
      </c>
      <c r="N13" s="88">
        <v>195</v>
      </c>
      <c r="O13" s="88">
        <v>193</v>
      </c>
      <c r="P13" s="37">
        <f t="shared" si="0"/>
        <v>1151</v>
      </c>
    </row>
    <row r="14" spans="1:16" x14ac:dyDescent="0.25">
      <c r="A14" s="23" t="s">
        <v>174</v>
      </c>
      <c r="B14" s="12" t="s">
        <v>35</v>
      </c>
      <c r="C14" s="20" t="s">
        <v>335</v>
      </c>
      <c r="D14" s="22">
        <v>1</v>
      </c>
      <c r="E14" s="22" t="s">
        <v>48</v>
      </c>
      <c r="F14" s="22" t="s">
        <v>175</v>
      </c>
      <c r="G14" s="22" t="s">
        <v>176</v>
      </c>
      <c r="I14" s="22" t="s">
        <v>22</v>
      </c>
      <c r="J14" s="22" t="s">
        <v>73</v>
      </c>
      <c r="K14" s="88">
        <v>2604</v>
      </c>
      <c r="L14" s="88">
        <v>3027</v>
      </c>
      <c r="M14" s="88">
        <v>3457</v>
      </c>
      <c r="N14" s="88">
        <v>3355</v>
      </c>
      <c r="O14" s="88">
        <v>3420</v>
      </c>
      <c r="P14" s="37">
        <f t="shared" si="0"/>
        <v>15863</v>
      </c>
    </row>
    <row r="15" spans="1:16" x14ac:dyDescent="0.25">
      <c r="A15" s="23" t="s">
        <v>177</v>
      </c>
      <c r="B15" s="12" t="s">
        <v>119</v>
      </c>
      <c r="C15" s="20" t="s">
        <v>336</v>
      </c>
      <c r="D15" s="22">
        <v>2</v>
      </c>
      <c r="E15" s="22" t="s">
        <v>46</v>
      </c>
      <c r="F15" s="22" t="s">
        <v>178</v>
      </c>
      <c r="G15" s="22" t="s">
        <v>179</v>
      </c>
      <c r="I15" s="22" t="s">
        <v>20</v>
      </c>
      <c r="J15" s="22" t="s">
        <v>30</v>
      </c>
      <c r="K15" s="88">
        <v>1633</v>
      </c>
      <c r="L15" s="88">
        <v>2550</v>
      </c>
      <c r="M15" s="88">
        <v>2856</v>
      </c>
      <c r="N15" s="88">
        <v>2336</v>
      </c>
      <c r="O15" s="88">
        <v>2853</v>
      </c>
      <c r="P15" s="37">
        <f t="shared" si="0"/>
        <v>12228</v>
      </c>
    </row>
    <row r="16" spans="1:16" x14ac:dyDescent="0.25">
      <c r="A16" s="23" t="s">
        <v>180</v>
      </c>
      <c r="B16" s="12" t="s">
        <v>33</v>
      </c>
      <c r="C16" s="20" t="s">
        <v>103</v>
      </c>
      <c r="D16" s="22">
        <v>8</v>
      </c>
      <c r="E16" s="22" t="s">
        <v>45</v>
      </c>
      <c r="F16" s="22" t="s">
        <v>156</v>
      </c>
      <c r="G16" s="22" t="s">
        <v>157</v>
      </c>
      <c r="I16" s="22" t="s">
        <v>11</v>
      </c>
      <c r="J16" s="22" t="s">
        <v>71</v>
      </c>
      <c r="K16" s="88">
        <v>619</v>
      </c>
      <c r="L16" s="88">
        <v>764</v>
      </c>
      <c r="M16" s="88">
        <v>1157</v>
      </c>
      <c r="N16" s="88">
        <v>938</v>
      </c>
      <c r="O16" s="88">
        <v>1438</v>
      </c>
      <c r="P16" s="37">
        <f t="shared" si="0"/>
        <v>4916</v>
      </c>
    </row>
    <row r="17" spans="1:16" x14ac:dyDescent="0.25">
      <c r="A17" s="23" t="s">
        <v>181</v>
      </c>
      <c r="B17" s="12" t="s">
        <v>119</v>
      </c>
      <c r="C17" s="20" t="s">
        <v>103</v>
      </c>
      <c r="D17" s="22">
        <v>1</v>
      </c>
      <c r="E17" s="22" t="s">
        <v>45</v>
      </c>
      <c r="F17" s="22" t="s">
        <v>156</v>
      </c>
      <c r="G17" s="22" t="s">
        <v>157</v>
      </c>
      <c r="I17" s="22" t="s">
        <v>13</v>
      </c>
      <c r="J17" s="22" t="s">
        <v>523</v>
      </c>
      <c r="K17" s="88">
        <v>762</v>
      </c>
      <c r="L17" s="88">
        <v>1029</v>
      </c>
      <c r="M17" s="88">
        <v>703</v>
      </c>
      <c r="N17" s="88">
        <v>955</v>
      </c>
      <c r="O17" s="88">
        <v>1137</v>
      </c>
      <c r="P17" s="37">
        <f t="shared" si="0"/>
        <v>4586</v>
      </c>
    </row>
    <row r="18" spans="1:16" x14ac:dyDescent="0.25">
      <c r="A18" s="23" t="s">
        <v>182</v>
      </c>
      <c r="B18" s="12" t="s">
        <v>119</v>
      </c>
      <c r="C18" s="20" t="s">
        <v>337</v>
      </c>
      <c r="D18" s="22">
        <v>1</v>
      </c>
      <c r="E18" s="22" t="s">
        <v>47</v>
      </c>
      <c r="F18" s="22" t="s">
        <v>183</v>
      </c>
      <c r="G18" s="22" t="s">
        <v>184</v>
      </c>
      <c r="I18" s="22" t="s">
        <v>24</v>
      </c>
      <c r="J18" s="22" t="s">
        <v>74</v>
      </c>
      <c r="K18" s="88">
        <v>1611</v>
      </c>
      <c r="L18" s="88">
        <v>524</v>
      </c>
      <c r="M18" s="88">
        <v>823</v>
      </c>
      <c r="N18" s="88">
        <v>794</v>
      </c>
      <c r="O18" s="88">
        <v>466</v>
      </c>
      <c r="P18" s="37">
        <f t="shared" si="0"/>
        <v>4218</v>
      </c>
    </row>
    <row r="19" spans="1:16" x14ac:dyDescent="0.25">
      <c r="A19" s="23" t="s">
        <v>185</v>
      </c>
      <c r="B19" s="12" t="s">
        <v>33</v>
      </c>
      <c r="C19" s="20" t="s">
        <v>332</v>
      </c>
      <c r="D19" s="22">
        <v>7</v>
      </c>
      <c r="E19" s="22" t="s">
        <v>46</v>
      </c>
      <c r="F19" s="22" t="s">
        <v>153</v>
      </c>
      <c r="G19" s="22" t="s">
        <v>154</v>
      </c>
      <c r="I19" s="22" t="s">
        <v>12</v>
      </c>
      <c r="J19" s="22" t="s">
        <v>26</v>
      </c>
      <c r="K19" s="88">
        <v>2297</v>
      </c>
      <c r="L19" s="88">
        <v>2160</v>
      </c>
      <c r="M19" s="88">
        <v>2503</v>
      </c>
      <c r="N19" s="88">
        <v>2479</v>
      </c>
      <c r="O19" s="88">
        <v>2482</v>
      </c>
      <c r="P19" s="37">
        <f t="shared" si="0"/>
        <v>11921</v>
      </c>
    </row>
    <row r="20" spans="1:16" x14ac:dyDescent="0.25">
      <c r="A20" s="23" t="s">
        <v>185</v>
      </c>
      <c r="B20" s="12" t="s">
        <v>33</v>
      </c>
      <c r="C20" s="20" t="s">
        <v>331</v>
      </c>
      <c r="D20" s="22">
        <v>5</v>
      </c>
      <c r="E20" s="22" t="s">
        <v>48</v>
      </c>
      <c r="F20" s="22" t="s">
        <v>162</v>
      </c>
      <c r="G20" s="22" t="s">
        <v>163</v>
      </c>
      <c r="I20" s="22" t="s">
        <v>141</v>
      </c>
      <c r="J20" s="22" t="s">
        <v>142</v>
      </c>
      <c r="K20" s="88">
        <v>388</v>
      </c>
      <c r="L20" s="88">
        <v>349</v>
      </c>
      <c r="M20" s="88">
        <v>525</v>
      </c>
      <c r="N20" s="88">
        <v>624</v>
      </c>
      <c r="O20" s="88">
        <v>222</v>
      </c>
      <c r="P20" s="37">
        <f t="shared" si="0"/>
        <v>2108</v>
      </c>
    </row>
    <row r="21" spans="1:16" x14ac:dyDescent="0.25">
      <c r="A21" s="23" t="s">
        <v>186</v>
      </c>
      <c r="B21" s="12" t="s">
        <v>119</v>
      </c>
      <c r="C21" s="20" t="s">
        <v>338</v>
      </c>
      <c r="D21" s="22">
        <v>1</v>
      </c>
      <c r="E21" s="22" t="s">
        <v>48</v>
      </c>
      <c r="F21" s="22" t="s">
        <v>175</v>
      </c>
      <c r="G21" s="22" t="s">
        <v>187</v>
      </c>
      <c r="I21" s="22" t="s">
        <v>15</v>
      </c>
      <c r="J21" s="22" t="s">
        <v>70</v>
      </c>
      <c r="K21" s="88">
        <v>108</v>
      </c>
      <c r="L21" s="88">
        <v>219</v>
      </c>
      <c r="M21" s="88">
        <v>244</v>
      </c>
      <c r="N21" s="88">
        <v>201</v>
      </c>
      <c r="O21" s="88">
        <v>0</v>
      </c>
      <c r="P21" s="37">
        <f t="shared" si="0"/>
        <v>772</v>
      </c>
    </row>
    <row r="22" spans="1:16" x14ac:dyDescent="0.25">
      <c r="A22" s="23" t="s">
        <v>186</v>
      </c>
      <c r="B22" s="12" t="s">
        <v>119</v>
      </c>
      <c r="C22" s="20" t="s">
        <v>13</v>
      </c>
      <c r="D22" s="22">
        <v>1</v>
      </c>
      <c r="E22" s="22" t="s">
        <v>48</v>
      </c>
      <c r="F22" s="22" t="s">
        <v>188</v>
      </c>
      <c r="G22" s="22" t="s">
        <v>189</v>
      </c>
      <c r="I22" s="22" t="s">
        <v>21</v>
      </c>
      <c r="J22" s="22" t="s">
        <v>75</v>
      </c>
      <c r="K22" s="88">
        <v>642</v>
      </c>
      <c r="L22" s="88">
        <v>521</v>
      </c>
      <c r="M22" s="88">
        <v>551</v>
      </c>
      <c r="N22" s="88">
        <v>529</v>
      </c>
      <c r="O22" s="88">
        <v>555</v>
      </c>
      <c r="P22" s="37">
        <f t="shared" si="0"/>
        <v>2798</v>
      </c>
    </row>
    <row r="23" spans="1:16" x14ac:dyDescent="0.25">
      <c r="A23" s="23" t="s">
        <v>186</v>
      </c>
      <c r="B23" s="12" t="s">
        <v>119</v>
      </c>
      <c r="C23" s="20" t="s">
        <v>339</v>
      </c>
      <c r="D23" s="22">
        <v>1</v>
      </c>
      <c r="E23" s="22" t="s">
        <v>48</v>
      </c>
      <c r="F23" s="22" t="s">
        <v>190</v>
      </c>
      <c r="G23" s="22" t="s">
        <v>191</v>
      </c>
      <c r="J23" s="68" t="s">
        <v>8</v>
      </c>
      <c r="K23" s="36">
        <f>SUM(K3:K22)</f>
        <v>24906</v>
      </c>
      <c r="L23" s="36">
        <f>SUM(L3:L22)</f>
        <v>25041</v>
      </c>
      <c r="M23" s="36">
        <f>SUM(M3:M22)</f>
        <v>26524</v>
      </c>
      <c r="N23" s="36">
        <f>SUM(N3:N22)</f>
        <v>20615</v>
      </c>
      <c r="O23" s="36">
        <f>SUM(O3:O22)</f>
        <v>25834</v>
      </c>
      <c r="P23" s="36">
        <f>SUM(K23:O23)</f>
        <v>122920</v>
      </c>
    </row>
    <row r="24" spans="1:16" x14ac:dyDescent="0.25">
      <c r="A24" s="23" t="s">
        <v>186</v>
      </c>
      <c r="B24" s="12" t="s">
        <v>119</v>
      </c>
      <c r="C24" s="20" t="s">
        <v>340</v>
      </c>
      <c r="D24" s="22">
        <v>1</v>
      </c>
      <c r="E24" s="22" t="s">
        <v>48</v>
      </c>
      <c r="F24" s="22" t="s">
        <v>192</v>
      </c>
      <c r="G24" s="22" t="s">
        <v>191</v>
      </c>
    </row>
    <row r="25" spans="1:16" x14ac:dyDescent="0.25">
      <c r="A25" s="23" t="s">
        <v>193</v>
      </c>
      <c r="B25" s="12" t="s">
        <v>33</v>
      </c>
      <c r="C25" s="20" t="s">
        <v>103</v>
      </c>
      <c r="D25" s="22">
        <v>7</v>
      </c>
      <c r="E25" s="22" t="s">
        <v>45</v>
      </c>
      <c r="F25" s="22" t="s">
        <v>156</v>
      </c>
      <c r="G25" s="22" t="s">
        <v>157</v>
      </c>
    </row>
    <row r="26" spans="1:16" x14ac:dyDescent="0.25">
      <c r="A26" s="23" t="s">
        <v>194</v>
      </c>
      <c r="B26" s="12" t="s">
        <v>39</v>
      </c>
      <c r="C26" s="20" t="s">
        <v>104</v>
      </c>
      <c r="D26" s="22">
        <v>17</v>
      </c>
      <c r="E26" s="22" t="s">
        <v>48</v>
      </c>
      <c r="F26" s="22" t="s">
        <v>195</v>
      </c>
      <c r="G26" s="22" t="s">
        <v>196</v>
      </c>
    </row>
    <row r="27" spans="1:16" x14ac:dyDescent="0.25">
      <c r="A27" s="23" t="s">
        <v>197</v>
      </c>
      <c r="B27" s="12" t="s">
        <v>33</v>
      </c>
      <c r="C27" s="20" t="s">
        <v>109</v>
      </c>
      <c r="D27" s="22">
        <v>7</v>
      </c>
      <c r="E27" s="22" t="s">
        <v>46</v>
      </c>
      <c r="F27" s="22" t="s">
        <v>198</v>
      </c>
      <c r="G27" s="22" t="s">
        <v>154</v>
      </c>
    </row>
    <row r="28" spans="1:16" x14ac:dyDescent="0.25">
      <c r="A28" s="23" t="s">
        <v>199</v>
      </c>
      <c r="B28" s="12" t="s">
        <v>32</v>
      </c>
      <c r="C28" s="20" t="s">
        <v>106</v>
      </c>
      <c r="D28" s="22">
        <v>36</v>
      </c>
      <c r="E28" s="22" t="s">
        <v>48</v>
      </c>
      <c r="F28" s="22" t="s">
        <v>200</v>
      </c>
      <c r="G28" s="22" t="s">
        <v>201</v>
      </c>
    </row>
    <row r="29" spans="1:16" x14ac:dyDescent="0.25">
      <c r="A29" s="23" t="s">
        <v>199</v>
      </c>
      <c r="B29" s="12" t="s">
        <v>32</v>
      </c>
      <c r="C29" s="20" t="s">
        <v>341</v>
      </c>
      <c r="D29" s="22">
        <v>34</v>
      </c>
      <c r="E29" s="22" t="s">
        <v>46</v>
      </c>
      <c r="F29" s="22" t="s">
        <v>198</v>
      </c>
      <c r="G29" s="22" t="s">
        <v>202</v>
      </c>
    </row>
    <row r="30" spans="1:16" x14ac:dyDescent="0.25">
      <c r="A30" s="23" t="s">
        <v>203</v>
      </c>
      <c r="B30" s="12" t="s">
        <v>39</v>
      </c>
      <c r="C30" s="20" t="s">
        <v>110</v>
      </c>
      <c r="D30" s="22">
        <v>8</v>
      </c>
      <c r="E30" s="22" t="s">
        <v>46</v>
      </c>
      <c r="F30" s="22" t="s">
        <v>204</v>
      </c>
      <c r="G30" s="22" t="s">
        <v>205</v>
      </c>
    </row>
    <row r="31" spans="1:16" x14ac:dyDescent="0.25">
      <c r="A31" s="23" t="s">
        <v>206</v>
      </c>
      <c r="B31" s="12" t="s">
        <v>33</v>
      </c>
      <c r="C31" s="20" t="s">
        <v>103</v>
      </c>
      <c r="D31" s="22">
        <v>4</v>
      </c>
      <c r="E31" s="22" t="s">
        <v>45</v>
      </c>
      <c r="F31" s="22" t="s">
        <v>207</v>
      </c>
      <c r="G31" s="22" t="s">
        <v>208</v>
      </c>
    </row>
    <row r="32" spans="1:16" x14ac:dyDescent="0.25">
      <c r="A32" s="23" t="s">
        <v>209</v>
      </c>
      <c r="B32" s="12" t="s">
        <v>32</v>
      </c>
      <c r="C32" s="20" t="s">
        <v>342</v>
      </c>
      <c r="D32" s="22">
        <v>35</v>
      </c>
      <c r="E32" s="22" t="s">
        <v>48</v>
      </c>
      <c r="F32" s="22" t="s">
        <v>210</v>
      </c>
      <c r="G32" s="22" t="s">
        <v>160</v>
      </c>
    </row>
    <row r="33" spans="1:7" x14ac:dyDescent="0.25">
      <c r="A33" s="23" t="s">
        <v>209</v>
      </c>
      <c r="B33" s="12" t="s">
        <v>119</v>
      </c>
      <c r="C33" s="20" t="s">
        <v>13</v>
      </c>
      <c r="D33" s="22">
        <v>1</v>
      </c>
      <c r="E33" s="22" t="s">
        <v>48</v>
      </c>
      <c r="F33" s="22" t="s">
        <v>188</v>
      </c>
      <c r="G33" s="22" t="s">
        <v>189</v>
      </c>
    </row>
    <row r="34" spans="1:7" x14ac:dyDescent="0.25">
      <c r="A34" s="23" t="s">
        <v>209</v>
      </c>
      <c r="B34" s="12" t="s">
        <v>119</v>
      </c>
      <c r="C34" s="20" t="s">
        <v>343</v>
      </c>
      <c r="D34" s="22">
        <v>1</v>
      </c>
      <c r="E34" s="22" t="s">
        <v>45</v>
      </c>
      <c r="F34" s="22" t="s">
        <v>207</v>
      </c>
      <c r="G34" s="22" t="s">
        <v>208</v>
      </c>
    </row>
    <row r="35" spans="1:7" x14ac:dyDescent="0.25">
      <c r="A35" s="23" t="s">
        <v>211</v>
      </c>
      <c r="B35" s="12" t="s">
        <v>33</v>
      </c>
      <c r="C35" s="20" t="s">
        <v>344</v>
      </c>
      <c r="D35" s="22">
        <v>2</v>
      </c>
      <c r="E35" s="22" t="s">
        <v>48</v>
      </c>
      <c r="F35" s="22" t="s">
        <v>162</v>
      </c>
      <c r="G35" s="57" t="s">
        <v>163</v>
      </c>
    </row>
    <row r="36" spans="1:7" x14ac:dyDescent="0.25">
      <c r="A36" s="23" t="s">
        <v>211</v>
      </c>
      <c r="B36" s="13" t="s">
        <v>119</v>
      </c>
      <c r="C36" s="20" t="s">
        <v>345</v>
      </c>
      <c r="D36" s="14">
        <v>1</v>
      </c>
      <c r="E36" s="13" t="s">
        <v>48</v>
      </c>
      <c r="F36" s="14" t="s">
        <v>212</v>
      </c>
      <c r="G36" s="14" t="s">
        <v>213</v>
      </c>
    </row>
    <row r="37" spans="1:7" x14ac:dyDescent="0.25">
      <c r="A37" s="23" t="s">
        <v>214</v>
      </c>
      <c r="B37" s="13" t="s">
        <v>33</v>
      </c>
      <c r="C37" s="20" t="s">
        <v>109</v>
      </c>
      <c r="D37" s="14">
        <v>3</v>
      </c>
      <c r="E37" s="13" t="s">
        <v>46</v>
      </c>
      <c r="F37" s="14" t="s">
        <v>198</v>
      </c>
      <c r="G37" s="14" t="s">
        <v>154</v>
      </c>
    </row>
    <row r="38" spans="1:7" x14ac:dyDescent="0.25">
      <c r="A38" s="23" t="s">
        <v>215</v>
      </c>
      <c r="B38" s="13" t="s">
        <v>52</v>
      </c>
      <c r="C38" s="20" t="s">
        <v>13</v>
      </c>
      <c r="D38" s="14">
        <v>1</v>
      </c>
      <c r="E38" s="13" t="s">
        <v>48</v>
      </c>
      <c r="F38" s="14" t="s">
        <v>188</v>
      </c>
      <c r="G38" s="14" t="s">
        <v>189</v>
      </c>
    </row>
    <row r="39" spans="1:7" x14ac:dyDescent="0.25">
      <c r="A39" s="23" t="s">
        <v>215</v>
      </c>
      <c r="B39" s="13" t="s">
        <v>52</v>
      </c>
      <c r="C39" s="20" t="s">
        <v>108</v>
      </c>
      <c r="D39" s="14">
        <v>1</v>
      </c>
      <c r="E39" s="13" t="s">
        <v>48</v>
      </c>
      <c r="F39" s="14" t="s">
        <v>162</v>
      </c>
      <c r="G39" s="14" t="s">
        <v>163</v>
      </c>
    </row>
    <row r="40" spans="1:7" x14ac:dyDescent="0.25">
      <c r="A40" s="23" t="s">
        <v>216</v>
      </c>
      <c r="B40" s="13" t="s">
        <v>39</v>
      </c>
      <c r="C40" s="20" t="s">
        <v>342</v>
      </c>
      <c r="D40" s="14">
        <v>2</v>
      </c>
      <c r="E40" s="13" t="s">
        <v>45</v>
      </c>
      <c r="F40" s="14" t="s">
        <v>159</v>
      </c>
      <c r="G40" s="14" t="s">
        <v>160</v>
      </c>
    </row>
    <row r="41" spans="1:7" x14ac:dyDescent="0.25">
      <c r="A41" s="23" t="s">
        <v>217</v>
      </c>
      <c r="B41" s="13" t="s">
        <v>33</v>
      </c>
      <c r="C41" s="20" t="s">
        <v>103</v>
      </c>
      <c r="D41" s="14">
        <v>5</v>
      </c>
      <c r="E41" s="13" t="s">
        <v>45</v>
      </c>
      <c r="F41" s="14" t="s">
        <v>156</v>
      </c>
      <c r="G41" s="14" t="s">
        <v>157</v>
      </c>
    </row>
    <row r="42" spans="1:7" x14ac:dyDescent="0.25">
      <c r="A42" s="23" t="s">
        <v>218</v>
      </c>
      <c r="B42" s="13" t="s">
        <v>39</v>
      </c>
      <c r="C42" s="20" t="s">
        <v>108</v>
      </c>
      <c r="D42" s="14">
        <v>9</v>
      </c>
      <c r="E42" s="13" t="s">
        <v>48</v>
      </c>
      <c r="F42" s="14" t="s">
        <v>162</v>
      </c>
      <c r="G42" s="14" t="s">
        <v>163</v>
      </c>
    </row>
    <row r="43" spans="1:7" x14ac:dyDescent="0.25">
      <c r="A43" s="23" t="s">
        <v>219</v>
      </c>
      <c r="B43" s="13" t="s">
        <v>32</v>
      </c>
      <c r="C43" s="20" t="s">
        <v>101</v>
      </c>
      <c r="D43" s="14">
        <v>17</v>
      </c>
      <c r="E43" s="13" t="s">
        <v>48</v>
      </c>
      <c r="F43" s="14" t="s">
        <v>220</v>
      </c>
      <c r="G43" s="14" t="s">
        <v>221</v>
      </c>
    </row>
    <row r="44" spans="1:7" x14ac:dyDescent="0.25">
      <c r="A44" s="23" t="s">
        <v>222</v>
      </c>
      <c r="B44" s="13" t="s">
        <v>88</v>
      </c>
      <c r="C44" s="20" t="s">
        <v>346</v>
      </c>
      <c r="D44" s="14">
        <v>8</v>
      </c>
      <c r="E44" s="13" t="s">
        <v>45</v>
      </c>
      <c r="F44" s="14" t="s">
        <v>223</v>
      </c>
      <c r="G44" s="14" t="s">
        <v>224</v>
      </c>
    </row>
    <row r="45" spans="1:7" x14ac:dyDescent="0.25">
      <c r="A45" s="23" t="s">
        <v>222</v>
      </c>
      <c r="B45" s="13" t="s">
        <v>35</v>
      </c>
      <c r="C45" s="20" t="s">
        <v>347</v>
      </c>
      <c r="D45" s="14">
        <v>2</v>
      </c>
      <c r="E45" s="13" t="s">
        <v>45</v>
      </c>
      <c r="F45" s="14" t="s">
        <v>225</v>
      </c>
      <c r="G45" s="14" t="s">
        <v>226</v>
      </c>
    </row>
    <row r="46" spans="1:7" x14ac:dyDescent="0.25">
      <c r="A46" s="23" t="s">
        <v>227</v>
      </c>
      <c r="B46" s="13" t="s">
        <v>35</v>
      </c>
      <c r="C46" s="20" t="s">
        <v>80</v>
      </c>
      <c r="D46" s="14">
        <v>3</v>
      </c>
      <c r="E46" s="13" t="s">
        <v>45</v>
      </c>
      <c r="F46" s="14" t="s">
        <v>188</v>
      </c>
      <c r="G46" s="14" t="s">
        <v>201</v>
      </c>
    </row>
    <row r="47" spans="1:7" x14ac:dyDescent="0.25">
      <c r="A47" s="23" t="s">
        <v>228</v>
      </c>
      <c r="B47" s="13" t="s">
        <v>119</v>
      </c>
      <c r="C47" s="20" t="s">
        <v>49</v>
      </c>
      <c r="D47" s="14">
        <v>2</v>
      </c>
      <c r="E47" s="13" t="s">
        <v>46</v>
      </c>
      <c r="F47" s="14" t="s">
        <v>198</v>
      </c>
      <c r="G47" s="14" t="s">
        <v>154</v>
      </c>
    </row>
    <row r="48" spans="1:7" x14ac:dyDescent="0.25">
      <c r="A48" s="23" t="s">
        <v>229</v>
      </c>
      <c r="B48" s="13" t="s">
        <v>32</v>
      </c>
      <c r="C48" s="20" t="s">
        <v>348</v>
      </c>
      <c r="D48" s="14">
        <v>46</v>
      </c>
      <c r="E48" s="13" t="s">
        <v>48</v>
      </c>
      <c r="F48" s="14" t="s">
        <v>210</v>
      </c>
      <c r="G48" s="14" t="s">
        <v>230</v>
      </c>
    </row>
    <row r="49" spans="1:7" x14ac:dyDescent="0.25">
      <c r="A49" s="23" t="s">
        <v>229</v>
      </c>
      <c r="B49" s="13" t="s">
        <v>32</v>
      </c>
      <c r="C49" s="20" t="s">
        <v>102</v>
      </c>
      <c r="D49" s="14">
        <v>26</v>
      </c>
      <c r="E49" s="13" t="s">
        <v>48</v>
      </c>
      <c r="F49" s="14" t="s">
        <v>175</v>
      </c>
      <c r="G49" s="14" t="s">
        <v>187</v>
      </c>
    </row>
    <row r="50" spans="1:7" x14ac:dyDescent="0.25">
      <c r="A50" s="23" t="s">
        <v>229</v>
      </c>
      <c r="B50" s="13" t="s">
        <v>33</v>
      </c>
      <c r="C50" s="20" t="s">
        <v>332</v>
      </c>
      <c r="D50" s="14">
        <v>8</v>
      </c>
      <c r="E50" s="13" t="s">
        <v>46</v>
      </c>
      <c r="F50" s="14" t="s">
        <v>153</v>
      </c>
      <c r="G50" s="14" t="s">
        <v>154</v>
      </c>
    </row>
    <row r="51" spans="1:7" x14ac:dyDescent="0.25">
      <c r="A51" s="23" t="s">
        <v>229</v>
      </c>
      <c r="B51" s="13" t="s">
        <v>33</v>
      </c>
      <c r="C51" s="20" t="s">
        <v>109</v>
      </c>
      <c r="D51" s="14">
        <v>2</v>
      </c>
      <c r="E51" s="13" t="s">
        <v>46</v>
      </c>
      <c r="F51" s="14" t="s">
        <v>198</v>
      </c>
      <c r="G51" s="14" t="s">
        <v>154</v>
      </c>
    </row>
    <row r="52" spans="1:7" x14ac:dyDescent="0.25">
      <c r="A52" s="23" t="s">
        <v>231</v>
      </c>
      <c r="B52" s="13" t="s">
        <v>119</v>
      </c>
      <c r="C52" s="20" t="s">
        <v>11</v>
      </c>
      <c r="D52" s="14">
        <v>1</v>
      </c>
      <c r="E52" s="13" t="s">
        <v>45</v>
      </c>
      <c r="F52" s="14" t="s">
        <v>156</v>
      </c>
      <c r="G52" s="14" t="s">
        <v>163</v>
      </c>
    </row>
    <row r="53" spans="1:7" x14ac:dyDescent="0.25">
      <c r="A53" s="23" t="s">
        <v>231</v>
      </c>
      <c r="B53" s="13" t="s">
        <v>119</v>
      </c>
      <c r="C53" s="20" t="s">
        <v>338</v>
      </c>
      <c r="D53" s="14">
        <v>1</v>
      </c>
      <c r="E53" s="13" t="s">
        <v>48</v>
      </c>
      <c r="F53" s="14" t="s">
        <v>175</v>
      </c>
      <c r="G53" s="14" t="s">
        <v>187</v>
      </c>
    </row>
    <row r="54" spans="1:7" x14ac:dyDescent="0.25">
      <c r="A54" s="23" t="s">
        <v>231</v>
      </c>
      <c r="B54" s="13" t="s">
        <v>119</v>
      </c>
      <c r="C54" s="20" t="s">
        <v>343</v>
      </c>
      <c r="D54" s="14">
        <v>1</v>
      </c>
      <c r="E54" s="13" t="s">
        <v>45</v>
      </c>
      <c r="F54" s="14" t="s">
        <v>207</v>
      </c>
      <c r="G54" s="14" t="s">
        <v>208</v>
      </c>
    </row>
    <row r="55" spans="1:7" x14ac:dyDescent="0.25">
      <c r="A55" s="23" t="s">
        <v>232</v>
      </c>
      <c r="B55" s="13" t="s">
        <v>35</v>
      </c>
      <c r="C55" s="20" t="s">
        <v>349</v>
      </c>
      <c r="D55" s="14">
        <v>3</v>
      </c>
      <c r="E55" s="13" t="s">
        <v>47</v>
      </c>
      <c r="F55" s="14" t="s">
        <v>233</v>
      </c>
      <c r="G55" s="14" t="s">
        <v>234</v>
      </c>
    </row>
    <row r="56" spans="1:7" x14ac:dyDescent="0.25">
      <c r="A56" s="23" t="s">
        <v>235</v>
      </c>
      <c r="B56" s="13" t="s">
        <v>33</v>
      </c>
      <c r="C56" s="20" t="s">
        <v>350</v>
      </c>
      <c r="D56" s="14">
        <v>2</v>
      </c>
      <c r="E56" s="13" t="s">
        <v>46</v>
      </c>
      <c r="F56" s="14" t="s">
        <v>198</v>
      </c>
      <c r="G56" s="14" t="s">
        <v>154</v>
      </c>
    </row>
    <row r="57" spans="1:7" x14ac:dyDescent="0.25">
      <c r="A57" s="23" t="s">
        <v>235</v>
      </c>
      <c r="B57" s="13" t="s">
        <v>32</v>
      </c>
      <c r="C57" s="20" t="s">
        <v>351</v>
      </c>
      <c r="D57" s="14">
        <v>27</v>
      </c>
      <c r="E57" s="13" t="s">
        <v>48</v>
      </c>
      <c r="F57" s="14" t="s">
        <v>236</v>
      </c>
      <c r="G57" s="14" t="s">
        <v>237</v>
      </c>
    </row>
    <row r="58" spans="1:7" x14ac:dyDescent="0.25">
      <c r="A58" s="23" t="s">
        <v>238</v>
      </c>
      <c r="B58" s="13" t="s">
        <v>35</v>
      </c>
      <c r="C58" s="20" t="s">
        <v>352</v>
      </c>
      <c r="D58" s="14">
        <v>3</v>
      </c>
      <c r="E58" s="13" t="s">
        <v>47</v>
      </c>
      <c r="F58" s="14" t="s">
        <v>239</v>
      </c>
      <c r="G58" s="14" t="s">
        <v>240</v>
      </c>
    </row>
    <row r="59" spans="1:7" x14ac:dyDescent="0.25">
      <c r="A59" s="23" t="s">
        <v>241</v>
      </c>
      <c r="B59" s="13" t="s">
        <v>35</v>
      </c>
      <c r="C59" s="20" t="s">
        <v>353</v>
      </c>
      <c r="D59" s="14">
        <v>4</v>
      </c>
      <c r="E59" s="13" t="s">
        <v>45</v>
      </c>
      <c r="F59" s="14" t="s">
        <v>242</v>
      </c>
      <c r="G59" s="14" t="s">
        <v>243</v>
      </c>
    </row>
    <row r="60" spans="1:7" x14ac:dyDescent="0.25">
      <c r="A60" s="23" t="s">
        <v>241</v>
      </c>
      <c r="B60" s="13" t="s">
        <v>32</v>
      </c>
      <c r="C60" s="20" t="s">
        <v>351</v>
      </c>
      <c r="D60" s="14">
        <v>27</v>
      </c>
      <c r="E60" s="13" t="s">
        <v>48</v>
      </c>
      <c r="F60" s="14" t="s">
        <v>190</v>
      </c>
      <c r="G60" s="14" t="s">
        <v>191</v>
      </c>
    </row>
    <row r="61" spans="1:7" x14ac:dyDescent="0.25">
      <c r="A61" s="23" t="s">
        <v>244</v>
      </c>
      <c r="B61" s="13" t="s">
        <v>33</v>
      </c>
      <c r="C61" s="20" t="s">
        <v>103</v>
      </c>
      <c r="D61" s="14">
        <v>6</v>
      </c>
      <c r="E61" s="13" t="s">
        <v>45</v>
      </c>
      <c r="F61" s="14" t="s">
        <v>156</v>
      </c>
      <c r="G61" s="14" t="s">
        <v>157</v>
      </c>
    </row>
    <row r="62" spans="1:7" x14ac:dyDescent="0.25">
      <c r="A62" s="23" t="s">
        <v>245</v>
      </c>
      <c r="B62" s="13" t="s">
        <v>33</v>
      </c>
      <c r="C62" s="20" t="s">
        <v>344</v>
      </c>
      <c r="D62" s="14">
        <v>3</v>
      </c>
      <c r="E62" s="13" t="s">
        <v>48</v>
      </c>
      <c r="F62" s="14" t="s">
        <v>162</v>
      </c>
      <c r="G62" s="14" t="s">
        <v>163</v>
      </c>
    </row>
    <row r="63" spans="1:7" x14ac:dyDescent="0.25">
      <c r="A63" s="23" t="s">
        <v>245</v>
      </c>
      <c r="B63" s="13" t="s">
        <v>119</v>
      </c>
      <c r="C63" s="20" t="s">
        <v>354</v>
      </c>
      <c r="D63" s="14">
        <v>1</v>
      </c>
      <c r="E63" s="13" t="s">
        <v>46</v>
      </c>
      <c r="F63" s="14" t="s">
        <v>246</v>
      </c>
      <c r="G63" s="14" t="s">
        <v>247</v>
      </c>
    </row>
    <row r="64" spans="1:7" x14ac:dyDescent="0.25">
      <c r="A64" s="23" t="s">
        <v>248</v>
      </c>
      <c r="B64" s="13" t="s">
        <v>119</v>
      </c>
      <c r="C64" s="20" t="s">
        <v>355</v>
      </c>
      <c r="D64" s="14">
        <v>2</v>
      </c>
      <c r="E64" s="13" t="s">
        <v>45</v>
      </c>
      <c r="F64" s="14" t="s">
        <v>225</v>
      </c>
      <c r="G64" s="14" t="s">
        <v>226</v>
      </c>
    </row>
    <row r="65" spans="1:7" x14ac:dyDescent="0.25">
      <c r="A65" s="23" t="s">
        <v>248</v>
      </c>
      <c r="B65" s="13" t="s">
        <v>119</v>
      </c>
      <c r="C65" s="20" t="s">
        <v>337</v>
      </c>
      <c r="D65" s="14">
        <v>1</v>
      </c>
      <c r="E65" s="13" t="s">
        <v>47</v>
      </c>
      <c r="F65" s="14" t="s">
        <v>249</v>
      </c>
      <c r="G65" s="14" t="s">
        <v>184</v>
      </c>
    </row>
    <row r="66" spans="1:7" x14ac:dyDescent="0.25">
      <c r="A66" s="23" t="s">
        <v>248</v>
      </c>
      <c r="B66" s="13" t="s">
        <v>32</v>
      </c>
      <c r="C66" s="20" t="s">
        <v>351</v>
      </c>
      <c r="D66" s="14">
        <v>85</v>
      </c>
      <c r="E66" s="13" t="s">
        <v>48</v>
      </c>
      <c r="F66" s="14" t="s">
        <v>250</v>
      </c>
      <c r="G66" s="14" t="s">
        <v>163</v>
      </c>
    </row>
    <row r="67" spans="1:7" x14ac:dyDescent="0.25">
      <c r="A67" s="23" t="s">
        <v>251</v>
      </c>
      <c r="B67" s="13" t="s">
        <v>33</v>
      </c>
      <c r="C67" s="20" t="s">
        <v>109</v>
      </c>
      <c r="D67" s="14">
        <v>5</v>
      </c>
      <c r="E67" s="13" t="s">
        <v>46</v>
      </c>
      <c r="F67" s="14" t="s">
        <v>198</v>
      </c>
      <c r="G67" s="14" t="s">
        <v>154</v>
      </c>
    </row>
    <row r="68" spans="1:7" x14ac:dyDescent="0.25">
      <c r="A68" s="23" t="s">
        <v>252</v>
      </c>
      <c r="B68" s="13" t="s">
        <v>35</v>
      </c>
      <c r="C68" s="20" t="s">
        <v>356</v>
      </c>
      <c r="D68" s="14">
        <v>2</v>
      </c>
      <c r="E68" s="13" t="s">
        <v>48</v>
      </c>
      <c r="F68" s="14" t="s">
        <v>175</v>
      </c>
      <c r="G68" s="14" t="s">
        <v>187</v>
      </c>
    </row>
    <row r="69" spans="1:7" x14ac:dyDescent="0.25">
      <c r="A69" s="23" t="s">
        <v>253</v>
      </c>
      <c r="B69" s="13" t="s">
        <v>32</v>
      </c>
      <c r="C69" s="20" t="s">
        <v>357</v>
      </c>
      <c r="D69" s="14">
        <v>112</v>
      </c>
      <c r="E69" s="13" t="s">
        <v>48</v>
      </c>
      <c r="F69" s="14" t="s">
        <v>236</v>
      </c>
      <c r="G69" s="14" t="s">
        <v>191</v>
      </c>
    </row>
    <row r="70" spans="1:7" x14ac:dyDescent="0.25">
      <c r="A70" s="23" t="s">
        <v>253</v>
      </c>
      <c r="B70" s="13" t="s">
        <v>32</v>
      </c>
      <c r="C70" s="20" t="s">
        <v>351</v>
      </c>
      <c r="D70" s="14">
        <v>97</v>
      </c>
      <c r="E70" s="13" t="s">
        <v>48</v>
      </c>
      <c r="F70" s="14" t="s">
        <v>254</v>
      </c>
      <c r="G70" s="14" t="s">
        <v>237</v>
      </c>
    </row>
    <row r="71" spans="1:7" x14ac:dyDescent="0.25">
      <c r="A71" s="23" t="s">
        <v>255</v>
      </c>
      <c r="B71" s="13" t="s">
        <v>33</v>
      </c>
      <c r="C71" s="20" t="s">
        <v>103</v>
      </c>
      <c r="D71" s="14">
        <v>5</v>
      </c>
      <c r="E71" s="13" t="s">
        <v>45</v>
      </c>
      <c r="F71" s="14" t="s">
        <v>156</v>
      </c>
      <c r="G71" s="14" t="s">
        <v>157</v>
      </c>
    </row>
    <row r="72" spans="1:7" x14ac:dyDescent="0.25">
      <c r="A72" s="23" t="s">
        <v>255</v>
      </c>
      <c r="B72" s="13" t="s">
        <v>119</v>
      </c>
      <c r="C72" s="20" t="s">
        <v>358</v>
      </c>
      <c r="D72" s="14">
        <v>1</v>
      </c>
      <c r="E72" s="13" t="s">
        <v>46</v>
      </c>
      <c r="F72" s="14" t="s">
        <v>256</v>
      </c>
      <c r="G72" s="14" t="s">
        <v>257</v>
      </c>
    </row>
    <row r="73" spans="1:7" x14ac:dyDescent="0.25">
      <c r="A73" s="23" t="s">
        <v>258</v>
      </c>
      <c r="B73" s="13" t="s">
        <v>32</v>
      </c>
      <c r="C73" s="20" t="s">
        <v>359</v>
      </c>
      <c r="D73" s="14">
        <v>35</v>
      </c>
      <c r="E73" s="13" t="s">
        <v>45</v>
      </c>
      <c r="F73" s="14" t="s">
        <v>259</v>
      </c>
      <c r="G73" s="14" t="s">
        <v>172</v>
      </c>
    </row>
    <row r="74" spans="1:7" x14ac:dyDescent="0.25">
      <c r="A74" s="23" t="s">
        <v>260</v>
      </c>
      <c r="B74" s="13" t="s">
        <v>33</v>
      </c>
      <c r="C74" s="20" t="s">
        <v>354</v>
      </c>
      <c r="D74" s="14">
        <v>2</v>
      </c>
      <c r="E74" s="13" t="s">
        <v>46</v>
      </c>
      <c r="F74" s="14" t="s">
        <v>246</v>
      </c>
      <c r="G74" s="14" t="s">
        <v>247</v>
      </c>
    </row>
    <row r="75" spans="1:7" x14ac:dyDescent="0.25">
      <c r="A75" s="23" t="s">
        <v>260</v>
      </c>
      <c r="B75" s="13" t="s">
        <v>32</v>
      </c>
      <c r="C75" s="20" t="s">
        <v>360</v>
      </c>
      <c r="D75" s="14">
        <v>45</v>
      </c>
      <c r="E75" s="13" t="s">
        <v>45</v>
      </c>
      <c r="F75" s="14" t="s">
        <v>225</v>
      </c>
      <c r="G75" s="14" t="s">
        <v>226</v>
      </c>
    </row>
    <row r="76" spans="1:7" x14ac:dyDescent="0.25">
      <c r="A76" s="23" t="s">
        <v>260</v>
      </c>
      <c r="B76" s="13" t="s">
        <v>32</v>
      </c>
      <c r="C76" s="20" t="s">
        <v>351</v>
      </c>
      <c r="D76" s="14">
        <v>17</v>
      </c>
      <c r="E76" s="13" t="s">
        <v>48</v>
      </c>
      <c r="F76" s="14" t="s">
        <v>210</v>
      </c>
      <c r="G76" s="14" t="s">
        <v>176</v>
      </c>
    </row>
    <row r="77" spans="1:7" x14ac:dyDescent="0.25">
      <c r="A77" s="23" t="s">
        <v>261</v>
      </c>
      <c r="B77" s="13" t="s">
        <v>33</v>
      </c>
      <c r="C77" s="20" t="s">
        <v>109</v>
      </c>
      <c r="D77" s="14">
        <v>6</v>
      </c>
      <c r="E77" s="13" t="s">
        <v>46</v>
      </c>
      <c r="F77" s="14" t="s">
        <v>198</v>
      </c>
      <c r="G77" s="14" t="s">
        <v>154</v>
      </c>
    </row>
    <row r="78" spans="1:7" x14ac:dyDescent="0.25">
      <c r="A78" s="23" t="s">
        <v>262</v>
      </c>
      <c r="B78" s="13" t="s">
        <v>88</v>
      </c>
      <c r="C78" s="20" t="s">
        <v>346</v>
      </c>
      <c r="D78" s="14">
        <v>4</v>
      </c>
      <c r="E78" s="13" t="s">
        <v>112</v>
      </c>
      <c r="F78" s="14" t="s">
        <v>263</v>
      </c>
      <c r="G78" s="14" t="s">
        <v>264</v>
      </c>
    </row>
    <row r="79" spans="1:7" x14ac:dyDescent="0.25">
      <c r="A79" s="23" t="s">
        <v>265</v>
      </c>
      <c r="B79" s="13" t="s">
        <v>35</v>
      </c>
      <c r="C79" s="20" t="s">
        <v>361</v>
      </c>
      <c r="D79" s="14">
        <v>2</v>
      </c>
      <c r="E79" s="13" t="s">
        <v>45</v>
      </c>
      <c r="F79" s="14" t="s">
        <v>266</v>
      </c>
      <c r="G79" s="14" t="s">
        <v>267</v>
      </c>
    </row>
    <row r="80" spans="1:7" x14ac:dyDescent="0.25">
      <c r="A80" s="23" t="s">
        <v>265</v>
      </c>
      <c r="B80" s="13" t="s">
        <v>32</v>
      </c>
      <c r="C80" s="20" t="s">
        <v>351</v>
      </c>
      <c r="D80" s="14">
        <v>45</v>
      </c>
      <c r="E80" s="13" t="s">
        <v>48</v>
      </c>
      <c r="F80" s="14" t="s">
        <v>268</v>
      </c>
      <c r="G80" s="14" t="s">
        <v>201</v>
      </c>
    </row>
    <row r="81" spans="1:7" x14ac:dyDescent="0.25">
      <c r="A81" s="23" t="s">
        <v>269</v>
      </c>
      <c r="B81" s="13" t="s">
        <v>32</v>
      </c>
      <c r="C81" s="20" t="s">
        <v>362</v>
      </c>
      <c r="D81" s="14">
        <v>44</v>
      </c>
      <c r="E81" s="13" t="s">
        <v>45</v>
      </c>
      <c r="F81" s="14" t="s">
        <v>242</v>
      </c>
      <c r="G81" s="14" t="s">
        <v>243</v>
      </c>
    </row>
    <row r="82" spans="1:7" x14ac:dyDescent="0.25">
      <c r="A82" s="23" t="s">
        <v>269</v>
      </c>
      <c r="B82" s="13" t="s">
        <v>32</v>
      </c>
      <c r="C82" s="20" t="s">
        <v>363</v>
      </c>
      <c r="D82" s="14">
        <v>70</v>
      </c>
      <c r="E82" s="13" t="s">
        <v>46</v>
      </c>
      <c r="F82" s="14" t="s">
        <v>270</v>
      </c>
      <c r="G82" s="14" t="s">
        <v>247</v>
      </c>
    </row>
    <row r="83" spans="1:7" x14ac:dyDescent="0.25">
      <c r="A83" s="23" t="s">
        <v>269</v>
      </c>
      <c r="B83" s="13" t="s">
        <v>32</v>
      </c>
      <c r="C83" s="20" t="s">
        <v>364</v>
      </c>
      <c r="D83" s="14">
        <v>35</v>
      </c>
      <c r="E83" s="13" t="s">
        <v>48</v>
      </c>
      <c r="F83" s="14" t="s">
        <v>271</v>
      </c>
      <c r="G83" s="14" t="s">
        <v>272</v>
      </c>
    </row>
    <row r="84" spans="1:7" x14ac:dyDescent="0.25">
      <c r="A84" s="23" t="s">
        <v>273</v>
      </c>
      <c r="B84" s="13" t="s">
        <v>88</v>
      </c>
      <c r="C84" s="20" t="s">
        <v>103</v>
      </c>
      <c r="D84" s="14">
        <v>6</v>
      </c>
      <c r="E84" s="13" t="s">
        <v>45</v>
      </c>
      <c r="F84" s="14" t="s">
        <v>156</v>
      </c>
      <c r="G84" s="14" t="s">
        <v>157</v>
      </c>
    </row>
    <row r="85" spans="1:7" x14ac:dyDescent="0.25">
      <c r="A85" s="23" t="s">
        <v>273</v>
      </c>
      <c r="B85" s="13" t="s">
        <v>33</v>
      </c>
      <c r="C85" s="20" t="s">
        <v>103</v>
      </c>
      <c r="D85" s="14">
        <v>8</v>
      </c>
      <c r="E85" s="13" t="s">
        <v>45</v>
      </c>
      <c r="F85" s="14" t="s">
        <v>156</v>
      </c>
      <c r="G85" s="14" t="s">
        <v>157</v>
      </c>
    </row>
    <row r="86" spans="1:7" x14ac:dyDescent="0.25">
      <c r="A86" s="23" t="s">
        <v>274</v>
      </c>
      <c r="B86" s="13" t="s">
        <v>39</v>
      </c>
      <c r="C86" s="20" t="s">
        <v>108</v>
      </c>
      <c r="D86" s="14">
        <v>5</v>
      </c>
      <c r="E86" s="13" t="s">
        <v>48</v>
      </c>
      <c r="F86" s="14" t="s">
        <v>162</v>
      </c>
      <c r="G86" s="14" t="s">
        <v>163</v>
      </c>
    </row>
    <row r="87" spans="1:7" x14ac:dyDescent="0.25">
      <c r="A87" s="23" t="s">
        <v>274</v>
      </c>
      <c r="B87" s="13" t="s">
        <v>32</v>
      </c>
      <c r="C87" s="20" t="s">
        <v>365</v>
      </c>
      <c r="D87" s="14">
        <v>25</v>
      </c>
      <c r="E87" s="13" t="s">
        <v>45</v>
      </c>
      <c r="F87" s="14" t="s">
        <v>259</v>
      </c>
      <c r="G87" s="14" t="s">
        <v>172</v>
      </c>
    </row>
    <row r="88" spans="1:7" x14ac:dyDescent="0.25">
      <c r="A88" s="23" t="s">
        <v>275</v>
      </c>
      <c r="B88" s="13" t="s">
        <v>33</v>
      </c>
      <c r="C88" s="20" t="s">
        <v>332</v>
      </c>
      <c r="D88" s="14">
        <v>8</v>
      </c>
      <c r="E88" s="13" t="s">
        <v>46</v>
      </c>
      <c r="F88" s="14" t="s">
        <v>153</v>
      </c>
      <c r="G88" s="14" t="s">
        <v>154</v>
      </c>
    </row>
    <row r="89" spans="1:7" x14ac:dyDescent="0.25">
      <c r="A89" s="23" t="s">
        <v>275</v>
      </c>
      <c r="B89" s="13" t="s">
        <v>52</v>
      </c>
      <c r="C89" s="20" t="s">
        <v>11</v>
      </c>
      <c r="D89" s="14">
        <v>1</v>
      </c>
      <c r="E89" s="13" t="s">
        <v>48</v>
      </c>
      <c r="F89" s="14" t="s">
        <v>254</v>
      </c>
      <c r="G89" s="14" t="s">
        <v>163</v>
      </c>
    </row>
    <row r="90" spans="1:7" x14ac:dyDescent="0.25">
      <c r="A90" s="23" t="s">
        <v>275</v>
      </c>
      <c r="B90" s="13" t="s">
        <v>32</v>
      </c>
      <c r="C90" s="20" t="s">
        <v>366</v>
      </c>
      <c r="D90" s="14">
        <v>75</v>
      </c>
      <c r="E90" s="13" t="s">
        <v>47</v>
      </c>
      <c r="F90" s="14" t="s">
        <v>276</v>
      </c>
      <c r="G90" s="14" t="s">
        <v>157</v>
      </c>
    </row>
    <row r="91" spans="1:7" x14ac:dyDescent="0.25">
      <c r="A91" s="23" t="s">
        <v>275</v>
      </c>
      <c r="B91" s="13" t="s">
        <v>32</v>
      </c>
      <c r="C91" s="20" t="s">
        <v>364</v>
      </c>
      <c r="D91" s="14">
        <v>45</v>
      </c>
      <c r="E91" s="13" t="s">
        <v>48</v>
      </c>
      <c r="F91" s="14" t="s">
        <v>250</v>
      </c>
      <c r="G91" s="14" t="s">
        <v>277</v>
      </c>
    </row>
    <row r="92" spans="1:7" x14ac:dyDescent="0.25">
      <c r="A92" s="23" t="s">
        <v>278</v>
      </c>
      <c r="B92" s="13" t="s">
        <v>33</v>
      </c>
      <c r="C92" s="20" t="s">
        <v>367</v>
      </c>
      <c r="D92" s="14">
        <v>3</v>
      </c>
      <c r="E92" s="13" t="s">
        <v>46</v>
      </c>
      <c r="F92" s="14" t="s">
        <v>198</v>
      </c>
      <c r="G92" s="14" t="s">
        <v>154</v>
      </c>
    </row>
    <row r="93" spans="1:7" x14ac:dyDescent="0.25">
      <c r="A93" s="23" t="s">
        <v>278</v>
      </c>
      <c r="B93" s="13" t="s">
        <v>32</v>
      </c>
      <c r="C93" s="20" t="s">
        <v>368</v>
      </c>
      <c r="D93" s="14">
        <v>60</v>
      </c>
      <c r="E93" s="13" t="s">
        <v>47</v>
      </c>
      <c r="F93" s="14" t="s">
        <v>249</v>
      </c>
      <c r="G93" s="14" t="s">
        <v>184</v>
      </c>
    </row>
    <row r="94" spans="1:7" x14ac:dyDescent="0.25">
      <c r="A94" s="23" t="s">
        <v>278</v>
      </c>
      <c r="B94" s="13" t="s">
        <v>32</v>
      </c>
      <c r="C94" s="20" t="s">
        <v>351</v>
      </c>
      <c r="D94" s="14">
        <v>20</v>
      </c>
      <c r="E94" s="13" t="s">
        <v>48</v>
      </c>
      <c r="F94" s="14" t="s">
        <v>188</v>
      </c>
      <c r="G94" s="14" t="s">
        <v>189</v>
      </c>
    </row>
    <row r="95" spans="1:7" x14ac:dyDescent="0.25">
      <c r="A95" s="23" t="s">
        <v>279</v>
      </c>
      <c r="B95" s="13" t="s">
        <v>35</v>
      </c>
      <c r="C95" s="20" t="s">
        <v>358</v>
      </c>
      <c r="D95" s="14">
        <v>5</v>
      </c>
      <c r="E95" s="13" t="s">
        <v>46</v>
      </c>
      <c r="F95" s="14" t="s">
        <v>256</v>
      </c>
      <c r="G95" s="14" t="s">
        <v>187</v>
      </c>
    </row>
    <row r="96" spans="1:7" x14ac:dyDescent="0.25">
      <c r="A96" s="23" t="s">
        <v>279</v>
      </c>
      <c r="B96" s="13" t="s">
        <v>32</v>
      </c>
      <c r="C96" s="20" t="s">
        <v>351</v>
      </c>
      <c r="D96" s="14">
        <v>24</v>
      </c>
      <c r="E96" s="13" t="s">
        <v>48</v>
      </c>
      <c r="F96" s="14" t="s">
        <v>271</v>
      </c>
      <c r="G96" s="14" t="s">
        <v>280</v>
      </c>
    </row>
    <row r="97" spans="1:7" x14ac:dyDescent="0.25">
      <c r="A97" s="23" t="s">
        <v>281</v>
      </c>
      <c r="B97" s="13" t="s">
        <v>35</v>
      </c>
      <c r="C97" s="20" t="s">
        <v>369</v>
      </c>
      <c r="D97" s="14">
        <v>4</v>
      </c>
      <c r="E97" s="13" t="s">
        <v>112</v>
      </c>
      <c r="F97" s="14" t="s">
        <v>282</v>
      </c>
      <c r="G97" s="14" t="s">
        <v>283</v>
      </c>
    </row>
    <row r="98" spans="1:7" x14ac:dyDescent="0.25">
      <c r="A98" s="23" t="s">
        <v>281</v>
      </c>
      <c r="B98" s="13" t="s">
        <v>33</v>
      </c>
      <c r="C98" s="20" t="s">
        <v>370</v>
      </c>
      <c r="D98" s="14">
        <v>16</v>
      </c>
      <c r="E98" s="13" t="s">
        <v>46</v>
      </c>
      <c r="F98" s="14" t="s">
        <v>153</v>
      </c>
      <c r="G98" s="14" t="s">
        <v>154</v>
      </c>
    </row>
    <row r="99" spans="1:7" x14ac:dyDescent="0.25">
      <c r="A99" s="23" t="s">
        <v>281</v>
      </c>
      <c r="B99" s="13" t="s">
        <v>32</v>
      </c>
      <c r="C99" s="20" t="s">
        <v>371</v>
      </c>
      <c r="D99" s="14">
        <v>70</v>
      </c>
      <c r="E99" s="13" t="s">
        <v>47</v>
      </c>
      <c r="F99" s="14" t="s">
        <v>239</v>
      </c>
      <c r="G99" s="14" t="s">
        <v>240</v>
      </c>
    </row>
    <row r="100" spans="1:7" x14ac:dyDescent="0.25">
      <c r="A100" s="23" t="s">
        <v>281</v>
      </c>
      <c r="B100" s="13" t="s">
        <v>32</v>
      </c>
      <c r="C100" s="20" t="s">
        <v>372</v>
      </c>
      <c r="D100" s="14">
        <v>68</v>
      </c>
      <c r="E100" s="13" t="s">
        <v>46</v>
      </c>
      <c r="F100" s="14" t="s">
        <v>256</v>
      </c>
      <c r="G100" s="14" t="s">
        <v>187</v>
      </c>
    </row>
    <row r="101" spans="1:7" x14ac:dyDescent="0.25">
      <c r="A101" s="23" t="s">
        <v>281</v>
      </c>
      <c r="B101" s="13" t="s">
        <v>32</v>
      </c>
      <c r="C101" s="20" t="s">
        <v>373</v>
      </c>
      <c r="D101" s="14">
        <v>67</v>
      </c>
      <c r="E101" s="13" t="s">
        <v>46</v>
      </c>
      <c r="F101" s="14" t="s">
        <v>284</v>
      </c>
      <c r="G101" s="14" t="s">
        <v>230</v>
      </c>
    </row>
    <row r="102" spans="1:7" x14ac:dyDescent="0.25">
      <c r="A102" s="23" t="s">
        <v>285</v>
      </c>
      <c r="B102" s="13" t="s">
        <v>32</v>
      </c>
      <c r="C102" s="20" t="s">
        <v>103</v>
      </c>
      <c r="D102" s="14">
        <v>142</v>
      </c>
      <c r="E102" s="13" t="s">
        <v>45</v>
      </c>
      <c r="F102" s="14" t="s">
        <v>156</v>
      </c>
      <c r="G102" s="14" t="s">
        <v>157</v>
      </c>
    </row>
    <row r="103" spans="1:7" x14ac:dyDescent="0.25">
      <c r="A103" s="23" t="s">
        <v>285</v>
      </c>
      <c r="B103" s="13" t="s">
        <v>32</v>
      </c>
      <c r="C103" s="20" t="s">
        <v>374</v>
      </c>
      <c r="D103" s="14">
        <v>97</v>
      </c>
      <c r="E103" s="13" t="s">
        <v>46</v>
      </c>
      <c r="F103" s="14" t="s">
        <v>286</v>
      </c>
      <c r="G103" s="14" t="s">
        <v>287</v>
      </c>
    </row>
    <row r="104" spans="1:7" x14ac:dyDescent="0.25">
      <c r="A104" s="23" t="s">
        <v>288</v>
      </c>
      <c r="B104" s="13" t="s">
        <v>39</v>
      </c>
      <c r="C104" s="20" t="s">
        <v>344</v>
      </c>
      <c r="D104" s="14">
        <v>72</v>
      </c>
      <c r="E104" s="13" t="s">
        <v>48</v>
      </c>
      <c r="F104" s="14" t="s">
        <v>162</v>
      </c>
      <c r="G104" s="14" t="s">
        <v>163</v>
      </c>
    </row>
    <row r="105" spans="1:7" x14ac:dyDescent="0.25">
      <c r="A105" s="23" t="s">
        <v>289</v>
      </c>
      <c r="B105" s="13" t="s">
        <v>53</v>
      </c>
      <c r="C105" s="20" t="s">
        <v>375</v>
      </c>
      <c r="D105" s="14">
        <v>12</v>
      </c>
      <c r="E105" s="13" t="s">
        <v>46</v>
      </c>
      <c r="F105" s="14" t="s">
        <v>153</v>
      </c>
      <c r="G105" s="14" t="s">
        <v>154</v>
      </c>
    </row>
    <row r="106" spans="1:7" x14ac:dyDescent="0.25">
      <c r="A106" s="23" t="s">
        <v>289</v>
      </c>
      <c r="B106" s="13" t="s">
        <v>35</v>
      </c>
      <c r="C106" s="20" t="s">
        <v>376</v>
      </c>
      <c r="D106" s="14">
        <v>3</v>
      </c>
      <c r="E106" s="13" t="s">
        <v>48</v>
      </c>
      <c r="F106" s="14" t="s">
        <v>192</v>
      </c>
      <c r="G106" s="14" t="s">
        <v>167</v>
      </c>
    </row>
    <row r="107" spans="1:7" x14ac:dyDescent="0.25">
      <c r="A107" s="23" t="s">
        <v>289</v>
      </c>
      <c r="B107" s="13" t="s">
        <v>39</v>
      </c>
      <c r="C107" s="20" t="s">
        <v>377</v>
      </c>
      <c r="D107" s="14">
        <v>14</v>
      </c>
      <c r="E107" s="13" t="s">
        <v>48</v>
      </c>
      <c r="F107" s="14" t="s">
        <v>162</v>
      </c>
      <c r="G107" s="14" t="s">
        <v>163</v>
      </c>
    </row>
    <row r="108" spans="1:7" x14ac:dyDescent="0.25">
      <c r="A108" s="23" t="s">
        <v>290</v>
      </c>
      <c r="B108" s="13" t="s">
        <v>33</v>
      </c>
      <c r="C108" s="20" t="s">
        <v>378</v>
      </c>
      <c r="D108" s="14">
        <v>2</v>
      </c>
      <c r="E108" s="13" t="s">
        <v>46</v>
      </c>
      <c r="F108" s="14" t="s">
        <v>198</v>
      </c>
      <c r="G108" s="14" t="s">
        <v>154</v>
      </c>
    </row>
    <row r="109" spans="1:7" x14ac:dyDescent="0.25">
      <c r="A109" s="23" t="s">
        <v>290</v>
      </c>
      <c r="B109" s="13" t="s">
        <v>32</v>
      </c>
      <c r="C109" s="20" t="s">
        <v>379</v>
      </c>
      <c r="D109" s="14">
        <v>50</v>
      </c>
      <c r="E109" s="13" t="s">
        <v>47</v>
      </c>
      <c r="F109" s="14" t="s">
        <v>291</v>
      </c>
      <c r="G109" s="14" t="s">
        <v>208</v>
      </c>
    </row>
    <row r="110" spans="1:7" x14ac:dyDescent="0.25">
      <c r="A110" s="23" t="s">
        <v>292</v>
      </c>
      <c r="B110" s="13" t="s">
        <v>35</v>
      </c>
      <c r="C110" s="20" t="s">
        <v>355</v>
      </c>
      <c r="D110" s="14">
        <v>2</v>
      </c>
      <c r="E110" s="13" t="s">
        <v>45</v>
      </c>
      <c r="F110" s="14" t="s">
        <v>225</v>
      </c>
      <c r="G110" s="14" t="s">
        <v>226</v>
      </c>
    </row>
    <row r="111" spans="1:7" x14ac:dyDescent="0.25">
      <c r="A111" s="23" t="s">
        <v>292</v>
      </c>
      <c r="B111" s="13" t="s">
        <v>119</v>
      </c>
      <c r="C111" s="20" t="s">
        <v>380</v>
      </c>
      <c r="D111" s="14">
        <v>1</v>
      </c>
      <c r="E111" s="13" t="s">
        <v>48</v>
      </c>
      <c r="F111" s="14" t="s">
        <v>190</v>
      </c>
      <c r="G111" s="14" t="s">
        <v>226</v>
      </c>
    </row>
    <row r="112" spans="1:7" x14ac:dyDescent="0.25">
      <c r="A112" s="23" t="s">
        <v>292</v>
      </c>
      <c r="B112" s="13" t="s">
        <v>119</v>
      </c>
      <c r="C112" s="20" t="s">
        <v>381</v>
      </c>
      <c r="D112" s="14">
        <v>1</v>
      </c>
      <c r="E112" s="13" t="s">
        <v>48</v>
      </c>
      <c r="F112" s="14" t="s">
        <v>250</v>
      </c>
      <c r="G112" s="14" t="s">
        <v>163</v>
      </c>
    </row>
    <row r="113" spans="1:7" x14ac:dyDescent="0.25">
      <c r="A113" s="23" t="s">
        <v>292</v>
      </c>
      <c r="B113" s="13" t="s">
        <v>119</v>
      </c>
      <c r="C113" s="20" t="s">
        <v>382</v>
      </c>
      <c r="D113" s="14">
        <v>1</v>
      </c>
      <c r="E113" s="13" t="s">
        <v>48</v>
      </c>
      <c r="F113" s="14" t="s">
        <v>188</v>
      </c>
      <c r="G113" s="14" t="s">
        <v>189</v>
      </c>
    </row>
    <row r="114" spans="1:7" x14ac:dyDescent="0.25">
      <c r="A114" s="23" t="s">
        <v>292</v>
      </c>
      <c r="B114" s="13" t="s">
        <v>119</v>
      </c>
      <c r="C114" s="20" t="s">
        <v>103</v>
      </c>
      <c r="D114" s="14">
        <v>1</v>
      </c>
      <c r="E114" s="13" t="s">
        <v>45</v>
      </c>
      <c r="F114" s="14" t="s">
        <v>207</v>
      </c>
      <c r="G114" s="14" t="s">
        <v>208</v>
      </c>
    </row>
    <row r="115" spans="1:7" x14ac:dyDescent="0.25">
      <c r="A115" s="23" t="s">
        <v>292</v>
      </c>
      <c r="B115" s="13" t="s">
        <v>119</v>
      </c>
      <c r="C115" s="20" t="s">
        <v>383</v>
      </c>
      <c r="D115" s="14">
        <v>1</v>
      </c>
      <c r="E115" s="13" t="s">
        <v>47</v>
      </c>
      <c r="F115" s="14" t="s">
        <v>293</v>
      </c>
      <c r="G115" s="14" t="s">
        <v>272</v>
      </c>
    </row>
    <row r="116" spans="1:7" x14ac:dyDescent="0.25">
      <c r="A116" s="23" t="s">
        <v>292</v>
      </c>
      <c r="B116" s="13" t="s">
        <v>119</v>
      </c>
      <c r="C116" s="20" t="s">
        <v>384</v>
      </c>
      <c r="D116" s="14">
        <v>1</v>
      </c>
      <c r="E116" s="13" t="s">
        <v>46</v>
      </c>
      <c r="F116" s="14" t="s">
        <v>153</v>
      </c>
      <c r="G116" s="14" t="s">
        <v>154</v>
      </c>
    </row>
    <row r="117" spans="1:7" x14ac:dyDescent="0.25">
      <c r="A117" s="23" t="s">
        <v>292</v>
      </c>
      <c r="B117" s="13" t="s">
        <v>119</v>
      </c>
      <c r="C117" s="20" t="s">
        <v>370</v>
      </c>
      <c r="D117" s="14">
        <v>1</v>
      </c>
      <c r="E117" s="13" t="s">
        <v>48</v>
      </c>
      <c r="F117" s="14" t="s">
        <v>175</v>
      </c>
      <c r="G117" s="14" t="s">
        <v>247</v>
      </c>
    </row>
    <row r="118" spans="1:7" x14ac:dyDescent="0.25">
      <c r="A118" s="23" t="s">
        <v>292</v>
      </c>
      <c r="B118" s="13" t="s">
        <v>52</v>
      </c>
      <c r="C118" s="20" t="s">
        <v>385</v>
      </c>
      <c r="D118" s="14">
        <v>2</v>
      </c>
      <c r="E118" s="13" t="s">
        <v>48</v>
      </c>
      <c r="F118" s="14" t="s">
        <v>188</v>
      </c>
      <c r="G118" s="14" t="s">
        <v>221</v>
      </c>
    </row>
    <row r="119" spans="1:7" x14ac:dyDescent="0.25">
      <c r="A119" s="23" t="s">
        <v>294</v>
      </c>
      <c r="B119" s="13" t="s">
        <v>32</v>
      </c>
      <c r="C119" s="20" t="s">
        <v>386</v>
      </c>
      <c r="D119" s="14">
        <v>75</v>
      </c>
      <c r="E119" s="13" t="s">
        <v>45</v>
      </c>
      <c r="F119" s="14" t="s">
        <v>223</v>
      </c>
      <c r="G119" s="14" t="s">
        <v>295</v>
      </c>
    </row>
    <row r="120" spans="1:7" x14ac:dyDescent="0.25">
      <c r="A120" s="23" t="s">
        <v>296</v>
      </c>
      <c r="B120" s="13" t="s">
        <v>32</v>
      </c>
      <c r="C120" s="20" t="s">
        <v>387</v>
      </c>
      <c r="D120" s="14">
        <v>25</v>
      </c>
      <c r="E120" s="13" t="s">
        <v>48</v>
      </c>
      <c r="F120" s="14" t="s">
        <v>162</v>
      </c>
      <c r="G120" s="14" t="s">
        <v>201</v>
      </c>
    </row>
    <row r="121" spans="1:7" x14ac:dyDescent="0.25">
      <c r="A121" s="23" t="s">
        <v>296</v>
      </c>
      <c r="B121" s="13" t="s">
        <v>32</v>
      </c>
      <c r="C121" s="20" t="s">
        <v>388</v>
      </c>
      <c r="D121" s="14">
        <v>100</v>
      </c>
      <c r="E121" s="13" t="s">
        <v>47</v>
      </c>
      <c r="F121" s="14" t="s">
        <v>249</v>
      </c>
      <c r="G121" s="14" t="s">
        <v>184</v>
      </c>
    </row>
    <row r="122" spans="1:7" x14ac:dyDescent="0.25">
      <c r="A122" s="23" t="s">
        <v>296</v>
      </c>
      <c r="B122" s="13" t="s">
        <v>39</v>
      </c>
      <c r="C122" s="20" t="s">
        <v>389</v>
      </c>
      <c r="D122" s="14">
        <v>66</v>
      </c>
      <c r="E122" s="13" t="s">
        <v>45</v>
      </c>
      <c r="F122" s="14" t="s">
        <v>225</v>
      </c>
      <c r="G122" s="14" t="s">
        <v>226</v>
      </c>
    </row>
    <row r="123" spans="1:7" x14ac:dyDescent="0.25">
      <c r="A123" s="23" t="s">
        <v>296</v>
      </c>
      <c r="B123" s="13" t="s">
        <v>39</v>
      </c>
      <c r="C123" s="20" t="s">
        <v>344</v>
      </c>
      <c r="D123" s="14">
        <v>10</v>
      </c>
      <c r="E123" s="13" t="s">
        <v>48</v>
      </c>
      <c r="F123" s="14" t="s">
        <v>162</v>
      </c>
      <c r="G123" s="14" t="s">
        <v>163</v>
      </c>
    </row>
    <row r="124" spans="1:7" x14ac:dyDescent="0.25">
      <c r="A124" s="23" t="s">
        <v>297</v>
      </c>
      <c r="B124" s="13" t="s">
        <v>32</v>
      </c>
      <c r="C124" s="20" t="s">
        <v>390</v>
      </c>
      <c r="D124" s="14">
        <v>180</v>
      </c>
      <c r="E124" s="13" t="s">
        <v>45</v>
      </c>
      <c r="F124" s="14" t="s">
        <v>207</v>
      </c>
      <c r="G124" s="14" t="s">
        <v>208</v>
      </c>
    </row>
    <row r="125" spans="1:7" x14ac:dyDescent="0.25">
      <c r="A125" s="23" t="s">
        <v>297</v>
      </c>
      <c r="B125" s="13" t="s">
        <v>32</v>
      </c>
      <c r="C125" s="20" t="s">
        <v>391</v>
      </c>
      <c r="D125" s="14">
        <v>52</v>
      </c>
      <c r="E125" s="13" t="s">
        <v>48</v>
      </c>
      <c r="F125" s="14" t="s">
        <v>192</v>
      </c>
      <c r="G125" s="14" t="s">
        <v>191</v>
      </c>
    </row>
    <row r="126" spans="1:7" x14ac:dyDescent="0.25">
      <c r="A126" s="23" t="s">
        <v>298</v>
      </c>
      <c r="B126" s="13" t="s">
        <v>32</v>
      </c>
      <c r="C126" s="20" t="s">
        <v>392</v>
      </c>
      <c r="D126" s="14">
        <v>31</v>
      </c>
      <c r="E126" s="13" t="s">
        <v>46</v>
      </c>
      <c r="F126" s="14" t="s">
        <v>256</v>
      </c>
      <c r="G126" s="14" t="s">
        <v>257</v>
      </c>
    </row>
    <row r="127" spans="1:7" x14ac:dyDescent="0.25">
      <c r="A127" s="23" t="s">
        <v>299</v>
      </c>
      <c r="B127" s="13" t="s">
        <v>39</v>
      </c>
      <c r="C127" s="20" t="s">
        <v>108</v>
      </c>
      <c r="D127" s="14">
        <v>16</v>
      </c>
      <c r="E127" s="13" t="s">
        <v>48</v>
      </c>
      <c r="F127" s="14" t="s">
        <v>162</v>
      </c>
      <c r="G127" s="14" t="s">
        <v>163</v>
      </c>
    </row>
    <row r="128" spans="1:7" x14ac:dyDescent="0.25">
      <c r="A128" s="23" t="s">
        <v>300</v>
      </c>
      <c r="B128" s="13" t="s">
        <v>33</v>
      </c>
      <c r="C128" s="20" t="s">
        <v>378</v>
      </c>
      <c r="D128" s="14">
        <v>3</v>
      </c>
      <c r="E128" s="13" t="s">
        <v>46</v>
      </c>
      <c r="F128" s="14" t="s">
        <v>198</v>
      </c>
      <c r="G128" s="14" t="s">
        <v>154</v>
      </c>
    </row>
    <row r="129" spans="1:7" x14ac:dyDescent="0.25">
      <c r="A129" s="23" t="s">
        <v>300</v>
      </c>
      <c r="B129" s="13" t="s">
        <v>32</v>
      </c>
      <c r="C129" s="20" t="s">
        <v>368</v>
      </c>
      <c r="D129" s="14">
        <v>40</v>
      </c>
      <c r="E129" s="13" t="s">
        <v>47</v>
      </c>
      <c r="F129" s="14" t="s">
        <v>291</v>
      </c>
      <c r="G129" s="14" t="s">
        <v>208</v>
      </c>
    </row>
    <row r="130" spans="1:7" x14ac:dyDescent="0.25">
      <c r="A130" s="23" t="s">
        <v>301</v>
      </c>
      <c r="B130" s="13" t="s">
        <v>32</v>
      </c>
      <c r="C130" s="20" t="s">
        <v>368</v>
      </c>
      <c r="D130" s="14">
        <v>60</v>
      </c>
      <c r="E130" s="13" t="s">
        <v>47</v>
      </c>
      <c r="F130" s="14" t="s">
        <v>291</v>
      </c>
      <c r="G130" s="14" t="s">
        <v>184</v>
      </c>
    </row>
    <row r="131" spans="1:7" x14ac:dyDescent="0.25">
      <c r="A131" s="23" t="s">
        <v>301</v>
      </c>
      <c r="B131" s="13" t="s">
        <v>33</v>
      </c>
      <c r="C131" s="20" t="s">
        <v>344</v>
      </c>
      <c r="D131" s="14">
        <v>4</v>
      </c>
      <c r="E131" s="13" t="s">
        <v>48</v>
      </c>
      <c r="F131" s="14" t="s">
        <v>162</v>
      </c>
      <c r="G131" s="14" t="s">
        <v>163</v>
      </c>
    </row>
    <row r="132" spans="1:7" x14ac:dyDescent="0.25">
      <c r="A132" s="23" t="s">
        <v>302</v>
      </c>
      <c r="B132" s="13" t="s">
        <v>32</v>
      </c>
      <c r="C132" s="20" t="s">
        <v>393</v>
      </c>
      <c r="D132" s="14">
        <v>18</v>
      </c>
      <c r="E132" s="13" t="s">
        <v>48</v>
      </c>
      <c r="F132" s="14" t="s">
        <v>188</v>
      </c>
      <c r="G132" s="14" t="s">
        <v>221</v>
      </c>
    </row>
    <row r="133" spans="1:7" x14ac:dyDescent="0.25">
      <c r="A133" s="23" t="s">
        <v>303</v>
      </c>
      <c r="B133" s="13" t="s">
        <v>39</v>
      </c>
      <c r="C133" s="20" t="s">
        <v>355</v>
      </c>
      <c r="D133" s="14">
        <v>9</v>
      </c>
      <c r="E133" s="13" t="s">
        <v>45</v>
      </c>
      <c r="F133" s="14" t="s">
        <v>225</v>
      </c>
      <c r="G133" s="14" t="s">
        <v>226</v>
      </c>
    </row>
    <row r="134" spans="1:7" x14ac:dyDescent="0.25">
      <c r="A134" s="23" t="s">
        <v>303</v>
      </c>
      <c r="B134" s="13" t="s">
        <v>32</v>
      </c>
      <c r="C134" s="20" t="s">
        <v>394</v>
      </c>
      <c r="D134" s="14">
        <v>50</v>
      </c>
      <c r="E134" s="13" t="s">
        <v>48</v>
      </c>
      <c r="F134" s="14" t="s">
        <v>188</v>
      </c>
      <c r="G134" s="14" t="s">
        <v>189</v>
      </c>
    </row>
    <row r="135" spans="1:7" x14ac:dyDescent="0.25">
      <c r="A135" s="23" t="s">
        <v>304</v>
      </c>
      <c r="B135" s="13" t="s">
        <v>35</v>
      </c>
      <c r="C135" s="20" t="s">
        <v>395</v>
      </c>
      <c r="D135" s="14">
        <v>2</v>
      </c>
      <c r="E135" s="13" t="s">
        <v>48</v>
      </c>
      <c r="F135" s="14" t="s">
        <v>166</v>
      </c>
      <c r="G135" s="14" t="s">
        <v>167</v>
      </c>
    </row>
    <row r="136" spans="1:7" x14ac:dyDescent="0.25">
      <c r="A136" s="23" t="s">
        <v>305</v>
      </c>
      <c r="B136" s="13" t="s">
        <v>33</v>
      </c>
      <c r="C136" s="20" t="s">
        <v>103</v>
      </c>
      <c r="D136" s="14">
        <v>7</v>
      </c>
      <c r="E136" s="13" t="s">
        <v>45</v>
      </c>
      <c r="F136" s="14" t="s">
        <v>156</v>
      </c>
      <c r="G136" s="14" t="s">
        <v>157</v>
      </c>
    </row>
    <row r="137" spans="1:7" x14ac:dyDescent="0.25">
      <c r="A137" s="23" t="s">
        <v>305</v>
      </c>
      <c r="B137" s="13" t="s">
        <v>119</v>
      </c>
      <c r="C137" s="20" t="s">
        <v>355</v>
      </c>
      <c r="D137" s="14">
        <v>1</v>
      </c>
      <c r="E137" s="13" t="s">
        <v>45</v>
      </c>
      <c r="F137" s="14" t="s">
        <v>306</v>
      </c>
      <c r="G137" s="14" t="s">
        <v>226</v>
      </c>
    </row>
    <row r="138" spans="1:7" x14ac:dyDescent="0.25">
      <c r="A138" s="23" t="s">
        <v>305</v>
      </c>
      <c r="B138" s="13" t="s">
        <v>39</v>
      </c>
      <c r="C138" s="20" t="s">
        <v>108</v>
      </c>
      <c r="D138" s="14">
        <v>16</v>
      </c>
      <c r="E138" s="13" t="s">
        <v>48</v>
      </c>
      <c r="F138" s="14" t="s">
        <v>162</v>
      </c>
      <c r="G138" s="14" t="s">
        <v>163</v>
      </c>
    </row>
    <row r="139" spans="1:7" x14ac:dyDescent="0.25">
      <c r="A139" s="23" t="s">
        <v>307</v>
      </c>
      <c r="B139" s="13" t="s">
        <v>119</v>
      </c>
      <c r="C139" s="20" t="s">
        <v>383</v>
      </c>
      <c r="D139" s="14">
        <v>1</v>
      </c>
      <c r="E139" s="13" t="s">
        <v>47</v>
      </c>
      <c r="F139" s="14" t="s">
        <v>293</v>
      </c>
      <c r="G139" s="14" t="s">
        <v>272</v>
      </c>
    </row>
    <row r="140" spans="1:7" x14ac:dyDescent="0.25">
      <c r="A140" s="23" t="s">
        <v>307</v>
      </c>
      <c r="B140" s="13" t="s">
        <v>32</v>
      </c>
      <c r="C140" s="20" t="s">
        <v>107</v>
      </c>
      <c r="D140" s="14">
        <v>22</v>
      </c>
      <c r="E140" s="13" t="s">
        <v>46</v>
      </c>
      <c r="F140" s="14" t="s">
        <v>308</v>
      </c>
      <c r="G140" s="14" t="s">
        <v>309</v>
      </c>
    </row>
    <row r="141" spans="1:7" x14ac:dyDescent="0.25">
      <c r="A141" s="23" t="s">
        <v>307</v>
      </c>
      <c r="B141" s="13" t="s">
        <v>53</v>
      </c>
      <c r="C141" s="20" t="s">
        <v>396</v>
      </c>
      <c r="D141" s="14">
        <v>30</v>
      </c>
      <c r="E141" s="13" t="s">
        <v>46</v>
      </c>
      <c r="F141" s="14" t="s">
        <v>286</v>
      </c>
      <c r="G141" s="14" t="s">
        <v>310</v>
      </c>
    </row>
    <row r="142" spans="1:7" x14ac:dyDescent="0.25">
      <c r="A142" s="23" t="s">
        <v>307</v>
      </c>
      <c r="B142" s="13" t="s">
        <v>33</v>
      </c>
      <c r="C142" s="20" t="s">
        <v>378</v>
      </c>
      <c r="D142" s="14">
        <v>5</v>
      </c>
      <c r="E142" s="13" t="s">
        <v>46</v>
      </c>
      <c r="F142" s="14" t="s">
        <v>198</v>
      </c>
      <c r="G142" s="14" t="s">
        <v>154</v>
      </c>
    </row>
    <row r="143" spans="1:7" x14ac:dyDescent="0.25">
      <c r="A143" s="23" t="s">
        <v>311</v>
      </c>
      <c r="B143" s="13" t="s">
        <v>35</v>
      </c>
      <c r="C143" s="20" t="s">
        <v>397</v>
      </c>
      <c r="D143" s="14">
        <v>2</v>
      </c>
      <c r="E143" s="13" t="s">
        <v>46</v>
      </c>
      <c r="F143" s="14" t="s">
        <v>246</v>
      </c>
      <c r="G143" s="14" t="s">
        <v>230</v>
      </c>
    </row>
    <row r="144" spans="1:7" x14ac:dyDescent="0.25">
      <c r="A144" s="23" t="s">
        <v>311</v>
      </c>
      <c r="B144" s="13" t="s">
        <v>119</v>
      </c>
      <c r="C144" s="20" t="s">
        <v>398</v>
      </c>
      <c r="D144" s="14">
        <v>2</v>
      </c>
      <c r="E144" s="13" t="s">
        <v>48</v>
      </c>
      <c r="F144" s="14" t="s">
        <v>250</v>
      </c>
      <c r="G144" s="14" t="s">
        <v>176</v>
      </c>
    </row>
    <row r="145" spans="1:7" x14ac:dyDescent="0.25">
      <c r="A145" s="23" t="s">
        <v>311</v>
      </c>
      <c r="B145" s="13" t="s">
        <v>119</v>
      </c>
      <c r="C145" s="20" t="s">
        <v>399</v>
      </c>
      <c r="D145" s="14">
        <v>1</v>
      </c>
      <c r="E145" s="13" t="s">
        <v>45</v>
      </c>
      <c r="F145" s="14" t="s">
        <v>312</v>
      </c>
      <c r="G145" s="14" t="s">
        <v>313</v>
      </c>
    </row>
    <row r="146" spans="1:7" x14ac:dyDescent="0.25">
      <c r="A146" s="23" t="s">
        <v>311</v>
      </c>
      <c r="B146" s="13" t="s">
        <v>119</v>
      </c>
      <c r="C146" s="20" t="s">
        <v>400</v>
      </c>
      <c r="D146" s="14">
        <v>1</v>
      </c>
      <c r="E146" s="13" t="s">
        <v>48</v>
      </c>
      <c r="F146" s="14" t="s">
        <v>166</v>
      </c>
      <c r="G146" s="14" t="s">
        <v>295</v>
      </c>
    </row>
    <row r="147" spans="1:7" x14ac:dyDescent="0.25">
      <c r="A147" s="23" t="s">
        <v>311</v>
      </c>
      <c r="B147" s="13" t="s">
        <v>32</v>
      </c>
      <c r="C147" s="20" t="s">
        <v>401</v>
      </c>
      <c r="D147" s="14">
        <v>25</v>
      </c>
      <c r="E147" s="13" t="s">
        <v>48</v>
      </c>
      <c r="F147" s="14" t="s">
        <v>236</v>
      </c>
      <c r="G147" s="14" t="s">
        <v>237</v>
      </c>
    </row>
    <row r="148" spans="1:7" x14ac:dyDescent="0.25">
      <c r="A148" s="23" t="s">
        <v>311</v>
      </c>
      <c r="B148" s="13" t="s">
        <v>32</v>
      </c>
      <c r="C148" s="20" t="s">
        <v>402</v>
      </c>
      <c r="D148" s="14">
        <v>65</v>
      </c>
      <c r="E148" s="13" t="s">
        <v>46</v>
      </c>
      <c r="F148" s="14" t="s">
        <v>178</v>
      </c>
      <c r="G148" s="14" t="s">
        <v>179</v>
      </c>
    </row>
    <row r="149" spans="1:7" x14ac:dyDescent="0.25">
      <c r="A149" s="23" t="s">
        <v>314</v>
      </c>
      <c r="B149" s="13" t="s">
        <v>32</v>
      </c>
      <c r="C149" s="20" t="s">
        <v>107</v>
      </c>
      <c r="D149" s="14">
        <v>30</v>
      </c>
      <c r="E149" s="13" t="s">
        <v>46</v>
      </c>
      <c r="F149" s="14" t="s">
        <v>246</v>
      </c>
      <c r="G149" s="14" t="s">
        <v>247</v>
      </c>
    </row>
    <row r="150" spans="1:7" x14ac:dyDescent="0.25">
      <c r="A150" s="23" t="s">
        <v>315</v>
      </c>
      <c r="B150" s="13" t="s">
        <v>32</v>
      </c>
      <c r="C150" s="20" t="s">
        <v>132</v>
      </c>
      <c r="D150" s="14">
        <v>75</v>
      </c>
      <c r="E150" s="13" t="s">
        <v>48</v>
      </c>
      <c r="F150" s="14" t="s">
        <v>236</v>
      </c>
      <c r="G150" s="14" t="s">
        <v>172</v>
      </c>
    </row>
    <row r="151" spans="1:7" x14ac:dyDescent="0.25">
      <c r="A151" s="23" t="s">
        <v>315</v>
      </c>
      <c r="B151" s="13" t="s">
        <v>33</v>
      </c>
      <c r="C151" s="20" t="s">
        <v>332</v>
      </c>
      <c r="D151" s="14">
        <v>13</v>
      </c>
      <c r="E151" s="13" t="s">
        <v>46</v>
      </c>
      <c r="F151" s="14" t="s">
        <v>153</v>
      </c>
      <c r="G151" s="14" t="s">
        <v>154</v>
      </c>
    </row>
    <row r="152" spans="1:7" x14ac:dyDescent="0.25">
      <c r="A152" s="23" t="s">
        <v>315</v>
      </c>
      <c r="B152" s="13" t="s">
        <v>88</v>
      </c>
      <c r="C152" s="20" t="s">
        <v>332</v>
      </c>
      <c r="D152" s="14">
        <v>15</v>
      </c>
      <c r="E152" s="13" t="s">
        <v>46</v>
      </c>
      <c r="F152" s="14" t="s">
        <v>153</v>
      </c>
      <c r="G152" s="14" t="s">
        <v>154</v>
      </c>
    </row>
    <row r="153" spans="1:7" x14ac:dyDescent="0.25">
      <c r="A153" s="23" t="s">
        <v>315</v>
      </c>
      <c r="B153" s="13" t="s">
        <v>32</v>
      </c>
      <c r="C153" s="20" t="s">
        <v>105</v>
      </c>
      <c r="D153" s="14">
        <v>30</v>
      </c>
      <c r="E153" s="13" t="s">
        <v>48</v>
      </c>
      <c r="F153" s="14" t="s">
        <v>271</v>
      </c>
      <c r="G153" s="14" t="s">
        <v>280</v>
      </c>
    </row>
    <row r="154" spans="1:7" x14ac:dyDescent="0.25">
      <c r="A154" s="23" t="s">
        <v>316</v>
      </c>
      <c r="B154" s="13" t="s">
        <v>32</v>
      </c>
      <c r="C154" s="20" t="s">
        <v>403</v>
      </c>
      <c r="D154" s="14">
        <v>42</v>
      </c>
      <c r="E154" s="13" t="s">
        <v>46</v>
      </c>
      <c r="F154" s="14" t="s">
        <v>317</v>
      </c>
      <c r="G154" s="14" t="s">
        <v>318</v>
      </c>
    </row>
    <row r="155" spans="1:7" x14ac:dyDescent="0.25">
      <c r="A155" s="23" t="s">
        <v>319</v>
      </c>
      <c r="B155" s="13" t="s">
        <v>35</v>
      </c>
      <c r="C155" s="20" t="s">
        <v>354</v>
      </c>
      <c r="D155" s="14">
        <v>1</v>
      </c>
      <c r="E155" s="13" t="s">
        <v>46</v>
      </c>
      <c r="F155" s="14" t="s">
        <v>246</v>
      </c>
      <c r="G155" s="14" t="s">
        <v>247</v>
      </c>
    </row>
    <row r="156" spans="1:7" x14ac:dyDescent="0.25">
      <c r="A156" s="23" t="s">
        <v>319</v>
      </c>
      <c r="B156" s="13" t="s">
        <v>32</v>
      </c>
      <c r="C156" s="20" t="s">
        <v>107</v>
      </c>
      <c r="D156" s="14">
        <v>38</v>
      </c>
      <c r="E156" s="13" t="s">
        <v>46</v>
      </c>
      <c r="F156" s="14" t="s">
        <v>153</v>
      </c>
      <c r="G156" s="14" t="s">
        <v>154</v>
      </c>
    </row>
    <row r="157" spans="1:7" x14ac:dyDescent="0.25">
      <c r="A157" s="23" t="s">
        <v>319</v>
      </c>
      <c r="B157" s="13" t="s">
        <v>119</v>
      </c>
      <c r="C157" s="20" t="s">
        <v>343</v>
      </c>
      <c r="D157" s="14">
        <v>1</v>
      </c>
      <c r="E157" s="13" t="s">
        <v>45</v>
      </c>
      <c r="F157" s="14" t="s">
        <v>207</v>
      </c>
      <c r="G157" s="14" t="s">
        <v>208</v>
      </c>
    </row>
    <row r="158" spans="1:7" x14ac:dyDescent="0.25">
      <c r="A158" s="23" t="s">
        <v>320</v>
      </c>
      <c r="B158" s="13" t="s">
        <v>39</v>
      </c>
      <c r="C158" s="20" t="s">
        <v>108</v>
      </c>
      <c r="D158" s="14">
        <v>15</v>
      </c>
      <c r="E158" s="13" t="s">
        <v>48</v>
      </c>
      <c r="F158" s="14" t="s">
        <v>162</v>
      </c>
      <c r="G158" s="14" t="s">
        <v>163</v>
      </c>
    </row>
    <row r="159" spans="1:7" x14ac:dyDescent="0.25">
      <c r="A159" s="23" t="s">
        <v>321</v>
      </c>
      <c r="B159" s="13" t="s">
        <v>32</v>
      </c>
      <c r="C159" s="20" t="s">
        <v>368</v>
      </c>
      <c r="D159" s="14">
        <v>42</v>
      </c>
      <c r="E159" s="13" t="s">
        <v>47</v>
      </c>
      <c r="F159" s="14" t="s">
        <v>291</v>
      </c>
      <c r="G159" s="14" t="s">
        <v>240</v>
      </c>
    </row>
    <row r="160" spans="1:7" x14ac:dyDescent="0.25">
      <c r="A160" s="23" t="s">
        <v>321</v>
      </c>
      <c r="B160" s="13" t="s">
        <v>35</v>
      </c>
      <c r="C160" s="20" t="s">
        <v>111</v>
      </c>
      <c r="D160" s="14">
        <v>1</v>
      </c>
      <c r="E160" s="13" t="s">
        <v>48</v>
      </c>
      <c r="F160" s="14" t="s">
        <v>188</v>
      </c>
      <c r="G160" s="14" t="s">
        <v>221</v>
      </c>
    </row>
    <row r="161" spans="1:7" x14ac:dyDescent="0.25">
      <c r="A161" s="23" t="s">
        <v>321</v>
      </c>
      <c r="B161" s="13" t="s">
        <v>32</v>
      </c>
      <c r="C161" s="20" t="s">
        <v>107</v>
      </c>
      <c r="D161" s="14">
        <v>28</v>
      </c>
      <c r="E161" s="13" t="s">
        <v>46</v>
      </c>
      <c r="F161" s="14" t="s">
        <v>256</v>
      </c>
      <c r="G161" s="14" t="s">
        <v>309</v>
      </c>
    </row>
    <row r="162" spans="1:7" x14ac:dyDescent="0.25">
      <c r="A162" s="23" t="s">
        <v>321</v>
      </c>
      <c r="B162" s="13" t="s">
        <v>33</v>
      </c>
      <c r="C162" s="20" t="s">
        <v>378</v>
      </c>
      <c r="D162" s="14">
        <v>4</v>
      </c>
      <c r="E162" s="13" t="s">
        <v>46</v>
      </c>
      <c r="F162" s="14" t="s">
        <v>198</v>
      </c>
      <c r="G162" s="14" t="s">
        <v>154</v>
      </c>
    </row>
    <row r="163" spans="1:7" x14ac:dyDescent="0.25">
      <c r="A163" s="23" t="s">
        <v>321</v>
      </c>
      <c r="B163" s="13" t="s">
        <v>39</v>
      </c>
      <c r="C163" s="20" t="s">
        <v>337</v>
      </c>
      <c r="D163" s="14">
        <v>2</v>
      </c>
      <c r="E163" s="13" t="s">
        <v>47</v>
      </c>
      <c r="F163" s="14" t="s">
        <v>291</v>
      </c>
      <c r="G163" s="14" t="s">
        <v>208</v>
      </c>
    </row>
    <row r="164" spans="1:7" x14ac:dyDescent="0.25">
      <c r="A164" s="23" t="s">
        <v>322</v>
      </c>
      <c r="B164" s="13" t="s">
        <v>32</v>
      </c>
      <c r="C164" s="20" t="s">
        <v>404</v>
      </c>
      <c r="D164" s="14">
        <v>70</v>
      </c>
      <c r="E164" s="13" t="s">
        <v>48</v>
      </c>
      <c r="F164" s="14" t="s">
        <v>192</v>
      </c>
      <c r="G164" s="14" t="s">
        <v>191</v>
      </c>
    </row>
    <row r="165" spans="1:7" x14ac:dyDescent="0.25">
      <c r="A165" s="23" t="s">
        <v>322</v>
      </c>
      <c r="B165" s="13" t="s">
        <v>33</v>
      </c>
      <c r="C165" s="20" t="s">
        <v>354</v>
      </c>
      <c r="D165" s="14">
        <v>8</v>
      </c>
      <c r="E165" s="13" t="s">
        <v>46</v>
      </c>
      <c r="F165" s="14" t="s">
        <v>246</v>
      </c>
      <c r="G165" s="14" t="s">
        <v>247</v>
      </c>
    </row>
    <row r="166" spans="1:7" x14ac:dyDescent="0.25">
      <c r="A166" s="23" t="s">
        <v>323</v>
      </c>
      <c r="B166" s="13" t="s">
        <v>32</v>
      </c>
      <c r="C166" s="20" t="s">
        <v>405</v>
      </c>
      <c r="D166" s="14">
        <v>60</v>
      </c>
      <c r="E166" s="13" t="s">
        <v>48</v>
      </c>
      <c r="F166" s="14" t="s">
        <v>175</v>
      </c>
      <c r="G166" s="14" t="s">
        <v>187</v>
      </c>
    </row>
    <row r="167" spans="1:7" x14ac:dyDescent="0.25">
      <c r="A167" s="23" t="s">
        <v>323</v>
      </c>
      <c r="B167" s="13" t="s">
        <v>33</v>
      </c>
      <c r="C167" s="20" t="s">
        <v>103</v>
      </c>
      <c r="D167" s="14">
        <v>5</v>
      </c>
      <c r="E167" s="13" t="s">
        <v>45</v>
      </c>
      <c r="F167" s="14" t="s">
        <v>156</v>
      </c>
      <c r="G167" s="14" t="s">
        <v>157</v>
      </c>
    </row>
    <row r="168" spans="1:7" x14ac:dyDescent="0.25">
      <c r="A168" s="23" t="s">
        <v>323</v>
      </c>
      <c r="B168" s="13" t="s">
        <v>32</v>
      </c>
      <c r="C168" s="20" t="s">
        <v>406</v>
      </c>
      <c r="D168" s="14">
        <v>22</v>
      </c>
      <c r="E168" s="13" t="s">
        <v>48</v>
      </c>
      <c r="F168" s="14" t="s">
        <v>250</v>
      </c>
      <c r="G168" s="14" t="s">
        <v>163</v>
      </c>
    </row>
    <row r="169" spans="1:7" x14ac:dyDescent="0.25">
      <c r="A169" s="23" t="s">
        <v>323</v>
      </c>
      <c r="B169" s="13" t="s">
        <v>39</v>
      </c>
      <c r="C169" s="20" t="s">
        <v>349</v>
      </c>
      <c r="D169" s="14">
        <v>2</v>
      </c>
      <c r="E169" s="13" t="s">
        <v>47</v>
      </c>
      <c r="F169" s="14" t="s">
        <v>324</v>
      </c>
      <c r="G169" s="14" t="s">
        <v>234</v>
      </c>
    </row>
    <row r="170" spans="1:7" x14ac:dyDescent="0.25">
      <c r="A170" s="23" t="s">
        <v>325</v>
      </c>
      <c r="B170" s="13" t="s">
        <v>39</v>
      </c>
      <c r="C170" s="20" t="s">
        <v>407</v>
      </c>
      <c r="D170" s="14">
        <v>78</v>
      </c>
      <c r="E170" s="13" t="s">
        <v>48</v>
      </c>
      <c r="F170" s="14" t="s">
        <v>162</v>
      </c>
      <c r="G170" s="14" t="s">
        <v>163</v>
      </c>
    </row>
    <row r="171" spans="1:7" x14ac:dyDescent="0.25">
      <c r="A171" s="23" t="s">
        <v>326</v>
      </c>
      <c r="B171" s="13" t="s">
        <v>39</v>
      </c>
      <c r="C171" s="20" t="s">
        <v>108</v>
      </c>
      <c r="D171" s="14">
        <v>10</v>
      </c>
      <c r="E171" s="13" t="s">
        <v>48</v>
      </c>
      <c r="F171" s="14" t="s">
        <v>162</v>
      </c>
      <c r="G171" s="14" t="s">
        <v>163</v>
      </c>
    </row>
    <row r="172" spans="1:7" x14ac:dyDescent="0.25">
      <c r="A172" s="23" t="s">
        <v>327</v>
      </c>
      <c r="B172" s="13" t="s">
        <v>33</v>
      </c>
      <c r="C172" s="20" t="s">
        <v>378</v>
      </c>
      <c r="D172" s="14">
        <v>3</v>
      </c>
      <c r="E172" s="13" t="s">
        <v>46</v>
      </c>
      <c r="F172" s="14" t="s">
        <v>198</v>
      </c>
      <c r="G172" s="14" t="s">
        <v>154</v>
      </c>
    </row>
    <row r="173" spans="1:7" x14ac:dyDescent="0.25">
      <c r="A173" s="23" t="s">
        <v>328</v>
      </c>
      <c r="B173" s="13" t="s">
        <v>119</v>
      </c>
      <c r="C173" s="20" t="s">
        <v>408</v>
      </c>
      <c r="D173" s="14">
        <v>1</v>
      </c>
      <c r="E173" s="13" t="s">
        <v>46</v>
      </c>
      <c r="F173" s="14" t="s">
        <v>256</v>
      </c>
      <c r="G173" s="14" t="s">
        <v>187</v>
      </c>
    </row>
    <row r="174" spans="1:7" x14ac:dyDescent="0.25">
      <c r="A174" s="23" t="s">
        <v>328</v>
      </c>
      <c r="B174" s="13" t="s">
        <v>119</v>
      </c>
      <c r="C174" s="20" t="s">
        <v>409</v>
      </c>
      <c r="D174" s="14">
        <v>1</v>
      </c>
      <c r="E174" s="13" t="s">
        <v>48</v>
      </c>
      <c r="F174" s="14" t="s">
        <v>192</v>
      </c>
      <c r="G174" s="14" t="s">
        <v>167</v>
      </c>
    </row>
    <row r="175" spans="1:7" x14ac:dyDescent="0.25">
      <c r="A175" s="23" t="s">
        <v>329</v>
      </c>
      <c r="B175" s="13" t="s">
        <v>119</v>
      </c>
      <c r="C175" s="20" t="s">
        <v>410</v>
      </c>
      <c r="D175" s="14">
        <v>1</v>
      </c>
      <c r="E175" s="13" t="s">
        <v>46</v>
      </c>
      <c r="F175" s="14" t="s">
        <v>153</v>
      </c>
      <c r="G175" s="14" t="s">
        <v>154</v>
      </c>
    </row>
    <row r="176" spans="1:7" x14ac:dyDescent="0.25">
      <c r="A176" s="23" t="s">
        <v>329</v>
      </c>
      <c r="B176" s="13" t="s">
        <v>119</v>
      </c>
      <c r="C176" s="20" t="s">
        <v>49</v>
      </c>
      <c r="D176" s="14">
        <v>2</v>
      </c>
      <c r="E176" s="13" t="s">
        <v>46</v>
      </c>
      <c r="F176" s="14" t="s">
        <v>198</v>
      </c>
      <c r="G176" s="14" t="s">
        <v>154</v>
      </c>
    </row>
    <row r="177" spans="3:4" x14ac:dyDescent="0.25">
      <c r="C177" s="33" t="s">
        <v>8</v>
      </c>
      <c r="D177" s="67">
        <f>SUM(D3:D167)</f>
        <v>3447</v>
      </c>
    </row>
  </sheetData>
  <mergeCells count="2">
    <mergeCell ref="I1:P1"/>
    <mergeCell ref="A1:G1"/>
  </mergeCells>
  <pageMargins left="0.7" right="0.7" top="0.75" bottom="0.75" header="0.3" footer="0.3"/>
  <pageSetup scale="4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9DEEC-8EB3-4E27-9B49-07F6E99FDFA6}">
  <sheetPr>
    <pageSetUpPr fitToPage="1"/>
  </sheetPr>
  <dimension ref="A1:O108"/>
  <sheetViews>
    <sheetView showGridLines="0" zoomScale="95" zoomScaleNormal="95" workbookViewId="0">
      <selection activeCell="K11" sqref="K11"/>
    </sheetView>
  </sheetViews>
  <sheetFormatPr defaultColWidth="9.140625" defaultRowHeight="15" x14ac:dyDescent="0.25"/>
  <cols>
    <col min="1" max="1" width="11" style="80" bestFit="1" customWidth="1"/>
    <col min="2" max="2" width="20" style="80" bestFit="1" customWidth="1"/>
    <col min="3" max="3" width="39" style="80" bestFit="1" customWidth="1"/>
    <col min="4" max="4" width="10.5703125" style="80" bestFit="1" customWidth="1"/>
    <col min="5" max="5" width="12.42578125" style="80" bestFit="1" customWidth="1"/>
    <col min="6" max="6" width="11.28515625" style="80" bestFit="1" customWidth="1"/>
    <col min="7" max="7" width="7.5703125" style="80" bestFit="1" customWidth="1"/>
    <col min="8" max="8" width="9.140625" style="10"/>
    <col min="9" max="9" width="37.140625" style="10" bestFit="1" customWidth="1"/>
    <col min="10" max="10" width="37.5703125" style="10" bestFit="1" customWidth="1"/>
    <col min="11" max="11" width="7.85546875" style="10" bestFit="1" customWidth="1"/>
    <col min="12" max="12" width="8.85546875" style="10" bestFit="1" customWidth="1"/>
    <col min="13" max="13" width="9.42578125" style="10" bestFit="1" customWidth="1"/>
    <col min="14" max="14" width="8.42578125" style="10" bestFit="1" customWidth="1"/>
    <col min="15" max="15" width="11.5703125" style="10" bestFit="1" customWidth="1"/>
    <col min="16" max="16384" width="9.140625" style="10"/>
  </cols>
  <sheetData>
    <row r="1" spans="1:15" s="47" customFormat="1" x14ac:dyDescent="0.25">
      <c r="A1" s="91" t="s">
        <v>2</v>
      </c>
      <c r="B1" s="91"/>
      <c r="C1" s="91"/>
      <c r="D1" s="91"/>
      <c r="E1" s="91"/>
      <c r="F1" s="91"/>
      <c r="G1" s="91"/>
      <c r="I1" s="90" t="s">
        <v>1</v>
      </c>
      <c r="J1" s="90"/>
      <c r="K1" s="90"/>
      <c r="L1" s="90"/>
      <c r="M1" s="90"/>
      <c r="N1" s="90"/>
      <c r="O1" s="90"/>
    </row>
    <row r="2" spans="1:15" s="4" customFormat="1" ht="30" x14ac:dyDescent="0.25">
      <c r="A2" s="25" t="s">
        <v>4</v>
      </c>
      <c r="B2" s="25" t="s">
        <v>3</v>
      </c>
      <c r="C2" s="25" t="s">
        <v>40</v>
      </c>
      <c r="D2" s="29" t="s">
        <v>41</v>
      </c>
      <c r="E2" s="29" t="s">
        <v>44</v>
      </c>
      <c r="F2" s="29" t="s">
        <v>5</v>
      </c>
      <c r="G2" s="29" t="s">
        <v>6</v>
      </c>
      <c r="I2" s="5" t="s">
        <v>9</v>
      </c>
      <c r="J2" s="5" t="s">
        <v>57</v>
      </c>
      <c r="K2" s="5" t="s">
        <v>517</v>
      </c>
      <c r="L2" s="5" t="s">
        <v>518</v>
      </c>
      <c r="M2" s="5" t="s">
        <v>525</v>
      </c>
      <c r="N2" s="5" t="s">
        <v>520</v>
      </c>
      <c r="O2" s="5" t="s">
        <v>76</v>
      </c>
    </row>
    <row r="3" spans="1:15" x14ac:dyDescent="0.25">
      <c r="A3" s="51">
        <v>45848</v>
      </c>
      <c r="B3" s="22" t="s">
        <v>51</v>
      </c>
      <c r="C3" s="22" t="s">
        <v>431</v>
      </c>
      <c r="D3" s="22">
        <v>23</v>
      </c>
      <c r="E3" s="22" t="s">
        <v>45</v>
      </c>
      <c r="F3" s="22" t="s">
        <v>295</v>
      </c>
      <c r="G3" s="22" t="s">
        <v>202</v>
      </c>
      <c r="I3" s="2" t="s">
        <v>59</v>
      </c>
      <c r="J3" s="2" t="s">
        <v>67</v>
      </c>
      <c r="K3" s="38">
        <v>1505.7</v>
      </c>
      <c r="L3" s="38">
        <v>1362.3</v>
      </c>
      <c r="M3" s="38">
        <v>1266.7</v>
      </c>
      <c r="N3" s="37">
        <v>1529.6</v>
      </c>
      <c r="O3" s="37">
        <f>SUM(K3:N3)</f>
        <v>5664.2999999999993</v>
      </c>
    </row>
    <row r="4" spans="1:15" x14ac:dyDescent="0.25">
      <c r="A4" s="51">
        <v>45850</v>
      </c>
      <c r="B4" s="52" t="s">
        <v>32</v>
      </c>
      <c r="C4" s="22" t="s">
        <v>422</v>
      </c>
      <c r="D4" s="22">
        <v>92</v>
      </c>
      <c r="E4" s="22" t="s">
        <v>45</v>
      </c>
      <c r="F4" s="22" t="s">
        <v>226</v>
      </c>
      <c r="G4" s="22" t="s">
        <v>411</v>
      </c>
      <c r="I4" s="2" t="s">
        <v>61</v>
      </c>
      <c r="J4" s="2" t="s">
        <v>66</v>
      </c>
      <c r="K4" s="38">
        <v>1888.1</v>
      </c>
      <c r="L4" s="38">
        <v>1434</v>
      </c>
      <c r="M4" s="37">
        <v>1051.5999999999999</v>
      </c>
      <c r="N4" s="37">
        <v>2198.8000000000002</v>
      </c>
      <c r="O4" s="37">
        <f t="shared" ref="O4:O8" si="0">SUM(K4:N4)</f>
        <v>6572.5</v>
      </c>
    </row>
    <row r="5" spans="1:15" x14ac:dyDescent="0.25">
      <c r="A5" s="51">
        <v>45857</v>
      </c>
      <c r="B5" s="21" t="s">
        <v>39</v>
      </c>
      <c r="C5" s="22" t="s">
        <v>122</v>
      </c>
      <c r="D5" s="22">
        <v>18</v>
      </c>
      <c r="E5" s="22" t="s">
        <v>45</v>
      </c>
      <c r="F5" s="22" t="s">
        <v>295</v>
      </c>
      <c r="G5" s="22" t="s">
        <v>267</v>
      </c>
      <c r="I5" s="2" t="s">
        <v>524</v>
      </c>
      <c r="J5" s="2" t="s">
        <v>64</v>
      </c>
      <c r="K5" s="38">
        <v>2390</v>
      </c>
      <c r="L5" s="38">
        <v>2103.2000000000003</v>
      </c>
      <c r="M5" s="37">
        <v>1457.9</v>
      </c>
      <c r="N5" s="37">
        <v>1553.5</v>
      </c>
      <c r="O5" s="37">
        <f t="shared" si="0"/>
        <v>7504.6</v>
      </c>
    </row>
    <row r="6" spans="1:15" x14ac:dyDescent="0.25">
      <c r="A6" s="51">
        <v>45858</v>
      </c>
      <c r="B6" s="22" t="s">
        <v>51</v>
      </c>
      <c r="C6" s="22" t="s">
        <v>55</v>
      </c>
      <c r="D6" s="22">
        <v>6</v>
      </c>
      <c r="E6" s="22" t="s">
        <v>45</v>
      </c>
      <c r="F6" s="22" t="s">
        <v>313</v>
      </c>
      <c r="G6" s="22" t="s">
        <v>208</v>
      </c>
      <c r="I6" s="2" t="s">
        <v>60</v>
      </c>
      <c r="J6" s="2" t="s">
        <v>65</v>
      </c>
      <c r="K6" s="38">
        <v>478</v>
      </c>
      <c r="L6" s="38">
        <v>215.1</v>
      </c>
      <c r="M6" s="37">
        <v>0</v>
      </c>
      <c r="N6" s="37">
        <v>0</v>
      </c>
      <c r="O6" s="37">
        <f t="shared" si="0"/>
        <v>693.1</v>
      </c>
    </row>
    <row r="7" spans="1:15" x14ac:dyDescent="0.25">
      <c r="A7" s="51">
        <v>45860</v>
      </c>
      <c r="B7" s="22" t="s">
        <v>32</v>
      </c>
      <c r="C7" s="22" t="s">
        <v>423</v>
      </c>
      <c r="D7" s="22">
        <v>15</v>
      </c>
      <c r="E7" s="22" t="s">
        <v>45</v>
      </c>
      <c r="F7" s="22" t="s">
        <v>413</v>
      </c>
      <c r="G7" s="22" t="s">
        <v>414</v>
      </c>
      <c r="I7" s="2" t="s">
        <v>62</v>
      </c>
      <c r="J7" s="2" t="s">
        <v>68</v>
      </c>
      <c r="K7" s="38">
        <v>6046.7</v>
      </c>
      <c r="L7" s="38">
        <v>7600.2</v>
      </c>
      <c r="M7" s="37">
        <v>5855.5</v>
      </c>
      <c r="N7" s="37">
        <v>5712.1</v>
      </c>
      <c r="O7" s="37">
        <f t="shared" si="0"/>
        <v>25214.5</v>
      </c>
    </row>
    <row r="8" spans="1:15" x14ac:dyDescent="0.25">
      <c r="A8" s="51">
        <v>45860</v>
      </c>
      <c r="B8" s="22" t="s">
        <v>52</v>
      </c>
      <c r="C8" s="22" t="s">
        <v>429</v>
      </c>
      <c r="D8" s="22">
        <v>1</v>
      </c>
      <c r="E8" s="22" t="s">
        <v>48</v>
      </c>
      <c r="F8" s="22" t="s">
        <v>243</v>
      </c>
      <c r="G8" s="22" t="s">
        <v>213</v>
      </c>
      <c r="I8" s="2" t="s">
        <v>58</v>
      </c>
      <c r="J8" s="2" t="s">
        <v>63</v>
      </c>
      <c r="K8" s="38">
        <v>23039.599999999999</v>
      </c>
      <c r="L8" s="38">
        <v>26768</v>
      </c>
      <c r="M8" s="37">
        <v>27437.200000000001</v>
      </c>
      <c r="N8" s="37">
        <v>28488.799999999999</v>
      </c>
      <c r="O8" s="37">
        <f t="shared" si="0"/>
        <v>105733.6</v>
      </c>
    </row>
    <row r="9" spans="1:15" x14ac:dyDescent="0.25">
      <c r="A9" s="51">
        <v>45862</v>
      </c>
      <c r="B9" s="22" t="s">
        <v>51</v>
      </c>
      <c r="C9" s="22" t="s">
        <v>424</v>
      </c>
      <c r="D9" s="22">
        <v>3</v>
      </c>
      <c r="E9" s="22" t="s">
        <v>45</v>
      </c>
      <c r="F9" s="22" t="s">
        <v>413</v>
      </c>
      <c r="G9" s="22" t="s">
        <v>414</v>
      </c>
      <c r="J9" s="34" t="s">
        <v>8</v>
      </c>
      <c r="K9" s="36">
        <f>SUM(K3:K8)</f>
        <v>35348.1</v>
      </c>
      <c r="L9" s="36">
        <f>SUM(L3:L8)</f>
        <v>39482.800000000003</v>
      </c>
      <c r="M9" s="36">
        <f>SUM(M3:M8)</f>
        <v>37068.9</v>
      </c>
      <c r="N9" s="36">
        <f>SUM(N3:N8)</f>
        <v>39482.800000000003</v>
      </c>
      <c r="O9" s="36">
        <f>SUM(K9:N9)</f>
        <v>151382.59999999998</v>
      </c>
    </row>
    <row r="10" spans="1:15" x14ac:dyDescent="0.25">
      <c r="A10" s="51">
        <v>45863</v>
      </c>
      <c r="B10" s="22" t="s">
        <v>51</v>
      </c>
      <c r="C10" s="22" t="s">
        <v>425</v>
      </c>
      <c r="D10" s="22">
        <v>1</v>
      </c>
      <c r="E10" s="22" t="s">
        <v>45</v>
      </c>
      <c r="F10" s="22" t="s">
        <v>413</v>
      </c>
      <c r="G10" s="22" t="s">
        <v>414</v>
      </c>
    </row>
    <row r="11" spans="1:15" x14ac:dyDescent="0.25">
      <c r="A11" s="51">
        <v>45864</v>
      </c>
      <c r="B11" s="22" t="s">
        <v>39</v>
      </c>
      <c r="C11" s="22" t="s">
        <v>121</v>
      </c>
      <c r="D11" s="22">
        <v>7</v>
      </c>
      <c r="E11" s="22" t="s">
        <v>45</v>
      </c>
      <c r="F11" s="22" t="s">
        <v>295</v>
      </c>
      <c r="G11" s="22" t="s">
        <v>172</v>
      </c>
    </row>
    <row r="12" spans="1:15" x14ac:dyDescent="0.25">
      <c r="A12" s="51">
        <v>45865</v>
      </c>
      <c r="B12" s="22" t="s">
        <v>34</v>
      </c>
      <c r="C12" s="22" t="s">
        <v>426</v>
      </c>
      <c r="D12" s="22">
        <v>5</v>
      </c>
      <c r="E12" s="22" t="s">
        <v>45</v>
      </c>
      <c r="F12" s="22" t="s">
        <v>313</v>
      </c>
      <c r="G12" s="22" t="s">
        <v>208</v>
      </c>
    </row>
    <row r="13" spans="1:15" x14ac:dyDescent="0.25">
      <c r="A13" s="51">
        <v>45865</v>
      </c>
      <c r="B13" s="22" t="s">
        <v>51</v>
      </c>
      <c r="C13" s="22" t="s">
        <v>124</v>
      </c>
      <c r="D13" s="22">
        <v>1</v>
      </c>
      <c r="E13" s="22" t="s">
        <v>45</v>
      </c>
      <c r="F13" s="22" t="s">
        <v>414</v>
      </c>
      <c r="G13" s="22" t="s">
        <v>226</v>
      </c>
    </row>
    <row r="14" spans="1:15" x14ac:dyDescent="0.25">
      <c r="A14" s="51">
        <v>45867</v>
      </c>
      <c r="B14" s="22" t="s">
        <v>51</v>
      </c>
      <c r="C14" s="22" t="s">
        <v>427</v>
      </c>
      <c r="D14" s="22">
        <v>6</v>
      </c>
      <c r="E14" s="22" t="s">
        <v>46</v>
      </c>
      <c r="F14" s="22" t="s">
        <v>267</v>
      </c>
      <c r="G14" s="22" t="s">
        <v>154</v>
      </c>
    </row>
    <row r="15" spans="1:15" x14ac:dyDescent="0.25">
      <c r="A15" s="51">
        <v>45867</v>
      </c>
      <c r="B15" s="22" t="s">
        <v>51</v>
      </c>
      <c r="C15" s="22" t="s">
        <v>428</v>
      </c>
      <c r="D15" s="22">
        <v>1</v>
      </c>
      <c r="E15" s="22" t="s">
        <v>45</v>
      </c>
      <c r="F15" s="22" t="s">
        <v>414</v>
      </c>
      <c r="G15" s="22" t="s">
        <v>226</v>
      </c>
    </row>
    <row r="16" spans="1:15" x14ac:dyDescent="0.25">
      <c r="A16" s="51">
        <v>45869</v>
      </c>
      <c r="B16" s="22" t="s">
        <v>51</v>
      </c>
      <c r="C16" s="22" t="s">
        <v>430</v>
      </c>
      <c r="D16" s="22">
        <v>1</v>
      </c>
      <c r="E16" s="22" t="s">
        <v>45</v>
      </c>
      <c r="F16" s="22" t="s">
        <v>295</v>
      </c>
      <c r="G16" s="22" t="s">
        <v>267</v>
      </c>
    </row>
    <row r="17" spans="1:7" x14ac:dyDescent="0.25">
      <c r="A17" s="51">
        <v>45874</v>
      </c>
      <c r="B17" s="22" t="s">
        <v>32</v>
      </c>
      <c r="C17" s="22" t="s">
        <v>432</v>
      </c>
      <c r="D17" s="22">
        <v>70</v>
      </c>
      <c r="E17" s="22" t="s">
        <v>45</v>
      </c>
      <c r="F17" s="22" t="s">
        <v>411</v>
      </c>
      <c r="G17" s="22" t="s">
        <v>411</v>
      </c>
    </row>
    <row r="18" spans="1:7" x14ac:dyDescent="0.25">
      <c r="A18" s="51">
        <v>45875</v>
      </c>
      <c r="B18" s="22" t="s">
        <v>51</v>
      </c>
      <c r="C18" s="22" t="s">
        <v>433</v>
      </c>
      <c r="D18" s="22">
        <v>1</v>
      </c>
      <c r="E18" s="22" t="s">
        <v>45</v>
      </c>
      <c r="F18" s="22" t="s">
        <v>295</v>
      </c>
      <c r="G18" s="22" t="s">
        <v>267</v>
      </c>
    </row>
    <row r="19" spans="1:7" x14ac:dyDescent="0.25">
      <c r="A19" s="51">
        <v>45876</v>
      </c>
      <c r="B19" s="22" t="s">
        <v>51</v>
      </c>
      <c r="C19" s="22" t="s">
        <v>434</v>
      </c>
      <c r="D19" s="22">
        <v>1</v>
      </c>
      <c r="E19" s="22" t="s">
        <v>45</v>
      </c>
      <c r="F19" s="22" t="s">
        <v>313</v>
      </c>
      <c r="G19" s="22" t="s">
        <v>208</v>
      </c>
    </row>
    <row r="20" spans="1:7" x14ac:dyDescent="0.25">
      <c r="A20" s="51">
        <v>45876</v>
      </c>
      <c r="B20" s="22" t="s">
        <v>52</v>
      </c>
      <c r="C20" s="22" t="s">
        <v>444</v>
      </c>
      <c r="D20" s="22">
        <v>1</v>
      </c>
      <c r="E20" s="22" t="s">
        <v>48</v>
      </c>
      <c r="F20" s="22" t="s">
        <v>243</v>
      </c>
      <c r="G20" s="22" t="s">
        <v>213</v>
      </c>
    </row>
    <row r="21" spans="1:7" x14ac:dyDescent="0.25">
      <c r="A21" s="51">
        <v>45877</v>
      </c>
      <c r="B21" s="22" t="s">
        <v>53</v>
      </c>
      <c r="C21" s="22" t="s">
        <v>435</v>
      </c>
      <c r="D21" s="22">
        <v>6</v>
      </c>
      <c r="E21" s="22" t="s">
        <v>45</v>
      </c>
      <c r="F21" s="22" t="s">
        <v>414</v>
      </c>
      <c r="G21" s="22" t="s">
        <v>226</v>
      </c>
    </row>
    <row r="22" spans="1:7" x14ac:dyDescent="0.25">
      <c r="A22" s="51">
        <v>45878</v>
      </c>
      <c r="B22" s="22" t="s">
        <v>32</v>
      </c>
      <c r="C22" s="22" t="s">
        <v>436</v>
      </c>
      <c r="D22" s="22">
        <v>39</v>
      </c>
      <c r="E22" s="22" t="s">
        <v>45</v>
      </c>
      <c r="F22" s="22" t="s">
        <v>172</v>
      </c>
      <c r="G22" s="22" t="s">
        <v>172</v>
      </c>
    </row>
    <row r="23" spans="1:7" x14ac:dyDescent="0.25">
      <c r="A23" s="51">
        <v>45880</v>
      </c>
      <c r="B23" s="22" t="s">
        <v>32</v>
      </c>
      <c r="C23" s="22" t="s">
        <v>59</v>
      </c>
      <c r="D23" s="22">
        <v>12</v>
      </c>
      <c r="E23" s="22" t="s">
        <v>45</v>
      </c>
      <c r="F23" s="22" t="s">
        <v>295</v>
      </c>
      <c r="G23" s="22" t="s">
        <v>172</v>
      </c>
    </row>
    <row r="24" spans="1:7" x14ac:dyDescent="0.25">
      <c r="A24" s="51">
        <v>45882</v>
      </c>
      <c r="B24" s="22" t="s">
        <v>32</v>
      </c>
      <c r="C24" s="22" t="s">
        <v>61</v>
      </c>
      <c r="D24" s="22">
        <v>23</v>
      </c>
      <c r="E24" s="22" t="s">
        <v>45</v>
      </c>
      <c r="F24" s="22" t="s">
        <v>243</v>
      </c>
      <c r="G24" s="22" t="s">
        <v>267</v>
      </c>
    </row>
    <row r="25" spans="1:7" x14ac:dyDescent="0.25">
      <c r="A25" s="51">
        <v>45883</v>
      </c>
      <c r="B25" s="22" t="s">
        <v>32</v>
      </c>
      <c r="C25" s="22" t="s">
        <v>127</v>
      </c>
      <c r="D25" s="22">
        <v>18</v>
      </c>
      <c r="E25" s="22" t="s">
        <v>45</v>
      </c>
      <c r="F25" s="22" t="s">
        <v>295</v>
      </c>
      <c r="G25" s="22" t="s">
        <v>172</v>
      </c>
    </row>
    <row r="26" spans="1:7" x14ac:dyDescent="0.25">
      <c r="A26" s="51">
        <v>45883</v>
      </c>
      <c r="B26" s="22" t="s">
        <v>32</v>
      </c>
      <c r="C26" s="22" t="s">
        <v>437</v>
      </c>
      <c r="D26" s="22">
        <v>15</v>
      </c>
      <c r="E26" s="22" t="s">
        <v>45</v>
      </c>
      <c r="F26" s="22" t="s">
        <v>313</v>
      </c>
      <c r="G26" s="22" t="s">
        <v>208</v>
      </c>
    </row>
    <row r="27" spans="1:7" x14ac:dyDescent="0.25">
      <c r="A27" s="51">
        <v>45884</v>
      </c>
      <c r="B27" s="22" t="s">
        <v>51</v>
      </c>
      <c r="C27" s="22" t="s">
        <v>438</v>
      </c>
      <c r="D27" s="22">
        <v>1</v>
      </c>
      <c r="E27" s="22" t="s">
        <v>45</v>
      </c>
      <c r="F27" s="22" t="s">
        <v>295</v>
      </c>
      <c r="G27" s="22" t="s">
        <v>267</v>
      </c>
    </row>
    <row r="28" spans="1:7" x14ac:dyDescent="0.25">
      <c r="A28" s="51">
        <v>45884</v>
      </c>
      <c r="B28" s="22" t="s">
        <v>32</v>
      </c>
      <c r="C28" s="22" t="s">
        <v>439</v>
      </c>
      <c r="D28" s="22">
        <v>12</v>
      </c>
      <c r="E28" s="22" t="s">
        <v>45</v>
      </c>
      <c r="F28" s="22" t="s">
        <v>295</v>
      </c>
      <c r="G28" s="22" t="s">
        <v>172</v>
      </c>
    </row>
    <row r="29" spans="1:7" x14ac:dyDescent="0.25">
      <c r="A29" s="51">
        <v>45885</v>
      </c>
      <c r="B29" s="22" t="s">
        <v>51</v>
      </c>
      <c r="C29" s="22" t="s">
        <v>426</v>
      </c>
      <c r="D29" s="22">
        <v>5</v>
      </c>
      <c r="E29" s="22" t="s">
        <v>45</v>
      </c>
      <c r="F29" s="22" t="s">
        <v>313</v>
      </c>
      <c r="G29" s="22" t="s">
        <v>208</v>
      </c>
    </row>
    <row r="30" spans="1:7" x14ac:dyDescent="0.25">
      <c r="A30" s="51">
        <v>45885</v>
      </c>
      <c r="B30" s="22" t="s">
        <v>32</v>
      </c>
      <c r="C30" s="22" t="s">
        <v>440</v>
      </c>
      <c r="D30" s="22">
        <v>28</v>
      </c>
      <c r="E30" s="22" t="s">
        <v>48</v>
      </c>
      <c r="F30" s="22" t="s">
        <v>240</v>
      </c>
      <c r="G30" s="22" t="s">
        <v>221</v>
      </c>
    </row>
    <row r="31" spans="1:7" x14ac:dyDescent="0.25">
      <c r="A31" s="51">
        <v>45885</v>
      </c>
      <c r="B31" s="22" t="s">
        <v>421</v>
      </c>
      <c r="C31" s="22" t="s">
        <v>474</v>
      </c>
      <c r="D31" s="22">
        <v>11</v>
      </c>
      <c r="E31" s="22" t="s">
        <v>45</v>
      </c>
      <c r="F31" s="22" t="s">
        <v>295</v>
      </c>
      <c r="G31" s="22" t="s">
        <v>172</v>
      </c>
    </row>
    <row r="32" spans="1:7" x14ac:dyDescent="0.25">
      <c r="A32" s="51">
        <v>45890</v>
      </c>
      <c r="B32" s="22" t="s">
        <v>32</v>
      </c>
      <c r="C32" s="22" t="s">
        <v>127</v>
      </c>
      <c r="D32" s="22">
        <v>22</v>
      </c>
      <c r="E32" s="22" t="s">
        <v>45</v>
      </c>
      <c r="F32" s="22" t="s">
        <v>415</v>
      </c>
      <c r="G32" s="22" t="s">
        <v>160</v>
      </c>
    </row>
    <row r="33" spans="1:7" x14ac:dyDescent="0.25">
      <c r="A33" s="51">
        <v>45890</v>
      </c>
      <c r="B33" s="22" t="s">
        <v>119</v>
      </c>
      <c r="C33" s="22" t="s">
        <v>441</v>
      </c>
      <c r="D33" s="22">
        <v>1</v>
      </c>
      <c r="E33" s="22" t="s">
        <v>45</v>
      </c>
      <c r="F33" s="22" t="s">
        <v>414</v>
      </c>
      <c r="G33" s="22" t="s">
        <v>226</v>
      </c>
    </row>
    <row r="34" spans="1:7" x14ac:dyDescent="0.25">
      <c r="A34" s="51">
        <v>45890</v>
      </c>
      <c r="B34" s="22" t="s">
        <v>52</v>
      </c>
      <c r="C34" s="22" t="s">
        <v>441</v>
      </c>
      <c r="D34" s="22">
        <v>1</v>
      </c>
      <c r="E34" s="22" t="s">
        <v>45</v>
      </c>
      <c r="F34" s="22" t="s">
        <v>414</v>
      </c>
      <c r="G34" s="22" t="s">
        <v>226</v>
      </c>
    </row>
    <row r="35" spans="1:7" x14ac:dyDescent="0.25">
      <c r="A35" s="51">
        <v>45891</v>
      </c>
      <c r="B35" s="22" t="s">
        <v>32</v>
      </c>
      <c r="C35" s="22" t="s">
        <v>477</v>
      </c>
      <c r="D35" s="22">
        <v>27</v>
      </c>
      <c r="E35" s="22" t="s">
        <v>48</v>
      </c>
      <c r="F35" s="22" t="s">
        <v>272</v>
      </c>
      <c r="G35" s="22" t="s">
        <v>189</v>
      </c>
    </row>
    <row r="36" spans="1:7" x14ac:dyDescent="0.25">
      <c r="A36" s="51">
        <v>45893</v>
      </c>
      <c r="B36" s="22" t="s">
        <v>51</v>
      </c>
      <c r="C36" s="22" t="s">
        <v>442</v>
      </c>
      <c r="D36" s="22">
        <v>4</v>
      </c>
      <c r="E36" s="22" t="s">
        <v>45</v>
      </c>
      <c r="F36" s="22" t="s">
        <v>295</v>
      </c>
      <c r="G36" s="22" t="s">
        <v>267</v>
      </c>
    </row>
    <row r="37" spans="1:7" x14ac:dyDescent="0.25">
      <c r="A37" s="51">
        <v>45895</v>
      </c>
      <c r="B37" s="22" t="s">
        <v>32</v>
      </c>
      <c r="C37" s="22" t="s">
        <v>443</v>
      </c>
      <c r="D37" s="22">
        <v>24</v>
      </c>
      <c r="E37" s="22" t="s">
        <v>48</v>
      </c>
      <c r="F37" s="22" t="s">
        <v>272</v>
      </c>
      <c r="G37" s="22" t="s">
        <v>189</v>
      </c>
    </row>
    <row r="38" spans="1:7" x14ac:dyDescent="0.25">
      <c r="A38" s="51">
        <v>45895</v>
      </c>
      <c r="B38" s="22" t="s">
        <v>119</v>
      </c>
      <c r="C38" s="22" t="s">
        <v>426</v>
      </c>
      <c r="D38" s="22">
        <v>2</v>
      </c>
      <c r="E38" s="22" t="s">
        <v>45</v>
      </c>
      <c r="F38" s="22" t="s">
        <v>313</v>
      </c>
      <c r="G38" s="22" t="s">
        <v>208</v>
      </c>
    </row>
    <row r="39" spans="1:7" x14ac:dyDescent="0.25">
      <c r="A39" s="51">
        <v>45896</v>
      </c>
      <c r="B39" s="22" t="s">
        <v>32</v>
      </c>
      <c r="C39" s="22" t="s">
        <v>61</v>
      </c>
      <c r="D39" s="22">
        <v>32</v>
      </c>
      <c r="E39" s="22" t="s">
        <v>45</v>
      </c>
      <c r="F39" s="22" t="s">
        <v>243</v>
      </c>
      <c r="G39" s="22" t="s">
        <v>267</v>
      </c>
    </row>
    <row r="40" spans="1:7" x14ac:dyDescent="0.25">
      <c r="A40" s="51">
        <v>45896</v>
      </c>
      <c r="B40" s="22" t="s">
        <v>52</v>
      </c>
      <c r="C40" s="22" t="s">
        <v>445</v>
      </c>
      <c r="D40" s="22">
        <v>1</v>
      </c>
      <c r="E40" s="22" t="s">
        <v>46</v>
      </c>
      <c r="F40" s="22" t="s">
        <v>272</v>
      </c>
      <c r="G40" s="22" t="s">
        <v>309</v>
      </c>
    </row>
    <row r="41" spans="1:7" x14ac:dyDescent="0.25">
      <c r="A41" s="51">
        <v>45896</v>
      </c>
      <c r="B41" s="22" t="s">
        <v>421</v>
      </c>
      <c r="C41" s="22" t="s">
        <v>122</v>
      </c>
      <c r="D41" s="22">
        <v>10</v>
      </c>
      <c r="E41" s="22" t="s">
        <v>45</v>
      </c>
      <c r="F41" s="22" t="s">
        <v>295</v>
      </c>
      <c r="G41" s="22" t="s">
        <v>267</v>
      </c>
    </row>
    <row r="42" spans="1:7" x14ac:dyDescent="0.25">
      <c r="A42" s="51">
        <v>45897</v>
      </c>
      <c r="B42" s="22" t="s">
        <v>51</v>
      </c>
      <c r="C42" s="22" t="s">
        <v>426</v>
      </c>
      <c r="D42" s="22">
        <v>2</v>
      </c>
      <c r="E42" s="22" t="s">
        <v>45</v>
      </c>
      <c r="F42" s="22" t="s">
        <v>313</v>
      </c>
      <c r="G42" s="22" t="s">
        <v>208</v>
      </c>
    </row>
    <row r="43" spans="1:7" x14ac:dyDescent="0.25">
      <c r="A43" s="51">
        <v>45897</v>
      </c>
      <c r="B43" s="22" t="s">
        <v>52</v>
      </c>
      <c r="C43" s="22" t="s">
        <v>426</v>
      </c>
      <c r="D43" s="22">
        <v>2</v>
      </c>
      <c r="E43" s="22" t="s">
        <v>45</v>
      </c>
      <c r="F43" s="22" t="s">
        <v>313</v>
      </c>
      <c r="G43" s="22" t="s">
        <v>208</v>
      </c>
    </row>
    <row r="44" spans="1:7" x14ac:dyDescent="0.25">
      <c r="A44" s="51">
        <v>45903</v>
      </c>
      <c r="B44" s="22" t="s">
        <v>32</v>
      </c>
      <c r="C44" s="22" t="s">
        <v>122</v>
      </c>
      <c r="D44" s="22">
        <v>8</v>
      </c>
      <c r="E44" s="22" t="s">
        <v>45</v>
      </c>
      <c r="F44" s="22" t="s">
        <v>295</v>
      </c>
      <c r="G44" s="22" t="s">
        <v>267</v>
      </c>
    </row>
    <row r="45" spans="1:7" x14ac:dyDescent="0.25">
      <c r="A45" s="51">
        <v>45904</v>
      </c>
      <c r="B45" s="22" t="s">
        <v>37</v>
      </c>
      <c r="C45" s="22" t="s">
        <v>446</v>
      </c>
      <c r="D45" s="22">
        <v>14</v>
      </c>
      <c r="E45" s="22" t="s">
        <v>46</v>
      </c>
      <c r="F45" s="22" t="s">
        <v>416</v>
      </c>
      <c r="G45" s="22" t="s">
        <v>287</v>
      </c>
    </row>
    <row r="46" spans="1:7" x14ac:dyDescent="0.25">
      <c r="A46" s="51">
        <v>45904</v>
      </c>
      <c r="B46" s="22" t="s">
        <v>51</v>
      </c>
      <c r="C46" s="22" t="s">
        <v>434</v>
      </c>
      <c r="D46" s="22">
        <v>1</v>
      </c>
      <c r="E46" s="22" t="s">
        <v>45</v>
      </c>
      <c r="F46" s="22" t="s">
        <v>313</v>
      </c>
      <c r="G46" s="22" t="s">
        <v>208</v>
      </c>
    </row>
    <row r="47" spans="1:7" x14ac:dyDescent="0.25">
      <c r="A47" s="51">
        <v>45904</v>
      </c>
      <c r="B47" s="22" t="s">
        <v>32</v>
      </c>
      <c r="C47" s="22" t="s">
        <v>456</v>
      </c>
      <c r="D47" s="22">
        <v>18</v>
      </c>
      <c r="E47" s="22" t="s">
        <v>45</v>
      </c>
      <c r="F47" s="22" t="s">
        <v>226</v>
      </c>
      <c r="G47" s="22" t="s">
        <v>411</v>
      </c>
    </row>
    <row r="48" spans="1:7" x14ac:dyDescent="0.25">
      <c r="A48" s="51">
        <v>45905</v>
      </c>
      <c r="B48" s="22" t="s">
        <v>51</v>
      </c>
      <c r="C48" s="22" t="s">
        <v>447</v>
      </c>
      <c r="D48" s="22">
        <v>4</v>
      </c>
      <c r="E48" s="22" t="s">
        <v>45</v>
      </c>
      <c r="F48" s="22" t="s">
        <v>413</v>
      </c>
      <c r="G48" s="22" t="s">
        <v>414</v>
      </c>
    </row>
    <row r="49" spans="1:7" x14ac:dyDescent="0.25">
      <c r="A49" s="51">
        <v>45908</v>
      </c>
      <c r="B49" s="22" t="s">
        <v>51</v>
      </c>
      <c r="C49" s="22" t="s">
        <v>361</v>
      </c>
      <c r="D49" s="22">
        <v>1</v>
      </c>
      <c r="E49" s="22" t="s">
        <v>45</v>
      </c>
      <c r="F49" s="22" t="s">
        <v>295</v>
      </c>
      <c r="G49" s="22" t="s">
        <v>267</v>
      </c>
    </row>
    <row r="50" spans="1:7" x14ac:dyDescent="0.25">
      <c r="A50" s="51">
        <v>45909</v>
      </c>
      <c r="B50" s="22" t="s">
        <v>52</v>
      </c>
      <c r="C50" s="22" t="s">
        <v>448</v>
      </c>
      <c r="D50" s="22">
        <v>5</v>
      </c>
      <c r="E50" s="22" t="s">
        <v>46</v>
      </c>
      <c r="F50" s="22" t="s">
        <v>413</v>
      </c>
      <c r="G50" s="22" t="s">
        <v>179</v>
      </c>
    </row>
    <row r="51" spans="1:7" x14ac:dyDescent="0.25">
      <c r="A51" s="51">
        <v>45909</v>
      </c>
      <c r="B51" s="22" t="s">
        <v>32</v>
      </c>
      <c r="C51" s="22" t="s">
        <v>432</v>
      </c>
      <c r="D51" s="22">
        <v>40</v>
      </c>
      <c r="E51" s="22" t="s">
        <v>45</v>
      </c>
      <c r="F51" s="22" t="s">
        <v>411</v>
      </c>
      <c r="G51" s="22" t="s">
        <v>411</v>
      </c>
    </row>
    <row r="52" spans="1:7" x14ac:dyDescent="0.25">
      <c r="A52" s="51">
        <v>45909</v>
      </c>
      <c r="B52" s="22" t="s">
        <v>421</v>
      </c>
      <c r="C52" s="22" t="s">
        <v>128</v>
      </c>
      <c r="D52" s="22">
        <v>6</v>
      </c>
      <c r="E52" s="22" t="s">
        <v>45</v>
      </c>
      <c r="F52" s="22" t="s">
        <v>295</v>
      </c>
      <c r="G52" s="22" t="s">
        <v>172</v>
      </c>
    </row>
    <row r="53" spans="1:7" x14ac:dyDescent="0.25">
      <c r="A53" s="51">
        <v>45911</v>
      </c>
      <c r="B53" s="22" t="s">
        <v>34</v>
      </c>
      <c r="C53" s="22" t="s">
        <v>126</v>
      </c>
      <c r="D53" s="22">
        <v>8</v>
      </c>
      <c r="E53" s="22" t="s">
        <v>45</v>
      </c>
      <c r="F53" s="22" t="s">
        <v>295</v>
      </c>
      <c r="G53" s="22" t="s">
        <v>267</v>
      </c>
    </row>
    <row r="54" spans="1:7" x14ac:dyDescent="0.25">
      <c r="A54" s="51">
        <v>45912</v>
      </c>
      <c r="B54" s="22" t="s">
        <v>51</v>
      </c>
      <c r="C54" s="22" t="s">
        <v>449</v>
      </c>
      <c r="D54" s="22">
        <v>1</v>
      </c>
      <c r="E54" s="22" t="s">
        <v>45</v>
      </c>
      <c r="F54" s="22" t="s">
        <v>208</v>
      </c>
      <c r="G54" s="22" t="s">
        <v>243</v>
      </c>
    </row>
    <row r="55" spans="1:7" x14ac:dyDescent="0.25">
      <c r="A55" s="51">
        <v>45915</v>
      </c>
      <c r="B55" s="22" t="s">
        <v>51</v>
      </c>
      <c r="C55" s="22" t="s">
        <v>450</v>
      </c>
      <c r="D55" s="22">
        <v>1</v>
      </c>
      <c r="E55" s="22" t="s">
        <v>45</v>
      </c>
      <c r="F55" s="22" t="s">
        <v>413</v>
      </c>
      <c r="G55" s="22" t="s">
        <v>414</v>
      </c>
    </row>
    <row r="56" spans="1:7" x14ac:dyDescent="0.25">
      <c r="A56" s="51">
        <v>45915</v>
      </c>
      <c r="B56" s="22" t="s">
        <v>32</v>
      </c>
      <c r="C56" s="22" t="s">
        <v>59</v>
      </c>
      <c r="D56" s="22">
        <v>15</v>
      </c>
      <c r="E56" s="22" t="s">
        <v>45</v>
      </c>
      <c r="F56" s="22" t="s">
        <v>295</v>
      </c>
      <c r="G56" s="22" t="s">
        <v>172</v>
      </c>
    </row>
    <row r="57" spans="1:7" x14ac:dyDescent="0.25">
      <c r="A57" s="51">
        <v>45916</v>
      </c>
      <c r="B57" s="22" t="s">
        <v>52</v>
      </c>
      <c r="C57" s="22" t="s">
        <v>451</v>
      </c>
      <c r="D57" s="22">
        <v>7</v>
      </c>
      <c r="E57" s="22" t="s">
        <v>46</v>
      </c>
      <c r="F57" s="22" t="s">
        <v>267</v>
      </c>
      <c r="G57" s="22" t="s">
        <v>154</v>
      </c>
    </row>
    <row r="58" spans="1:7" x14ac:dyDescent="0.25">
      <c r="A58" s="51">
        <v>45916</v>
      </c>
      <c r="B58" s="22" t="s">
        <v>51</v>
      </c>
      <c r="C58" s="22" t="s">
        <v>442</v>
      </c>
      <c r="D58" s="22">
        <v>4</v>
      </c>
      <c r="E58" s="22" t="s">
        <v>45</v>
      </c>
      <c r="F58" s="22" t="s">
        <v>295</v>
      </c>
      <c r="G58" s="22" t="s">
        <v>267</v>
      </c>
    </row>
    <row r="59" spans="1:7" x14ac:dyDescent="0.25">
      <c r="A59" s="51">
        <v>45917</v>
      </c>
      <c r="B59" s="22" t="s">
        <v>52</v>
      </c>
      <c r="C59" s="22" t="s">
        <v>452</v>
      </c>
      <c r="D59" s="22">
        <v>2</v>
      </c>
      <c r="E59" s="22" t="s">
        <v>45</v>
      </c>
      <c r="F59" s="22" t="s">
        <v>414</v>
      </c>
      <c r="G59" s="22" t="s">
        <v>267</v>
      </c>
    </row>
    <row r="60" spans="1:7" x14ac:dyDescent="0.25">
      <c r="A60" s="51">
        <v>45917</v>
      </c>
      <c r="B60" s="22" t="s">
        <v>53</v>
      </c>
      <c r="C60" s="22" t="s">
        <v>457</v>
      </c>
      <c r="D60" s="22">
        <v>13</v>
      </c>
      <c r="E60" s="22" t="s">
        <v>45</v>
      </c>
      <c r="F60" s="22" t="s">
        <v>226</v>
      </c>
      <c r="G60" s="22" t="s">
        <v>226</v>
      </c>
    </row>
    <row r="61" spans="1:7" x14ac:dyDescent="0.25">
      <c r="A61" s="51">
        <v>45920</v>
      </c>
      <c r="B61" s="22" t="s">
        <v>87</v>
      </c>
      <c r="C61" s="22" t="s">
        <v>446</v>
      </c>
      <c r="D61" s="22">
        <v>5</v>
      </c>
      <c r="E61" s="22" t="s">
        <v>46</v>
      </c>
      <c r="F61" s="22" t="s">
        <v>416</v>
      </c>
      <c r="G61" s="22" t="s">
        <v>287</v>
      </c>
    </row>
    <row r="62" spans="1:7" x14ac:dyDescent="0.25">
      <c r="A62" s="51">
        <v>45921</v>
      </c>
      <c r="B62" s="22" t="s">
        <v>421</v>
      </c>
      <c r="C62" s="22" t="s">
        <v>122</v>
      </c>
      <c r="D62" s="22">
        <v>5</v>
      </c>
      <c r="E62" s="22" t="s">
        <v>45</v>
      </c>
      <c r="F62" s="22" t="s">
        <v>295</v>
      </c>
      <c r="G62" s="22" t="s">
        <v>267</v>
      </c>
    </row>
    <row r="63" spans="1:7" x14ac:dyDescent="0.25">
      <c r="A63" s="51">
        <v>45922</v>
      </c>
      <c r="B63" s="22" t="s">
        <v>52</v>
      </c>
      <c r="C63" s="22" t="s">
        <v>453</v>
      </c>
      <c r="D63" s="22">
        <v>5</v>
      </c>
      <c r="E63" s="22" t="s">
        <v>45</v>
      </c>
      <c r="F63" s="22" t="s">
        <v>411</v>
      </c>
      <c r="G63" s="22" t="s">
        <v>415</v>
      </c>
    </row>
    <row r="64" spans="1:7" x14ac:dyDescent="0.25">
      <c r="A64" s="51">
        <v>45924</v>
      </c>
      <c r="B64" s="22" t="s">
        <v>51</v>
      </c>
      <c r="C64" s="22" t="s">
        <v>454</v>
      </c>
      <c r="D64" s="22">
        <v>1</v>
      </c>
      <c r="E64" s="22" t="s">
        <v>45</v>
      </c>
      <c r="F64" s="22" t="s">
        <v>295</v>
      </c>
      <c r="G64" s="22" t="s">
        <v>267</v>
      </c>
    </row>
    <row r="65" spans="1:7" x14ac:dyDescent="0.25">
      <c r="A65" s="51">
        <v>45924</v>
      </c>
      <c r="B65" s="22" t="s">
        <v>32</v>
      </c>
      <c r="C65" s="22" t="s">
        <v>454</v>
      </c>
      <c r="D65" s="22">
        <v>51</v>
      </c>
      <c r="E65" s="22" t="s">
        <v>45</v>
      </c>
      <c r="F65" s="22" t="s">
        <v>295</v>
      </c>
      <c r="G65" s="22" t="s">
        <v>172</v>
      </c>
    </row>
    <row r="66" spans="1:7" x14ac:dyDescent="0.25">
      <c r="A66" s="51">
        <v>45925</v>
      </c>
      <c r="B66" s="22" t="s">
        <v>54</v>
      </c>
      <c r="C66" s="22" t="s">
        <v>56</v>
      </c>
      <c r="D66" s="22">
        <v>32</v>
      </c>
      <c r="E66" s="22" t="s">
        <v>45</v>
      </c>
      <c r="F66" s="22" t="s">
        <v>411</v>
      </c>
      <c r="G66" s="22" t="s">
        <v>226</v>
      </c>
    </row>
    <row r="67" spans="1:7" x14ac:dyDescent="0.25">
      <c r="A67" s="51">
        <v>45925</v>
      </c>
      <c r="B67" s="22" t="s">
        <v>32</v>
      </c>
      <c r="C67" s="22" t="s">
        <v>121</v>
      </c>
      <c r="D67" s="22">
        <v>18</v>
      </c>
      <c r="E67" s="22" t="s">
        <v>45</v>
      </c>
      <c r="F67" s="22" t="s">
        <v>295</v>
      </c>
      <c r="G67" s="22" t="s">
        <v>172</v>
      </c>
    </row>
    <row r="68" spans="1:7" x14ac:dyDescent="0.25">
      <c r="A68" s="51">
        <v>45928</v>
      </c>
      <c r="B68" s="22" t="s">
        <v>32</v>
      </c>
      <c r="C68" s="22" t="s">
        <v>455</v>
      </c>
      <c r="D68" s="22">
        <v>300</v>
      </c>
      <c r="E68" s="22" t="s">
        <v>45</v>
      </c>
      <c r="F68" s="22" t="s">
        <v>295</v>
      </c>
      <c r="G68" s="22" t="s">
        <v>172</v>
      </c>
    </row>
    <row r="69" spans="1:7" x14ac:dyDescent="0.25">
      <c r="A69" s="51">
        <v>45929</v>
      </c>
      <c r="B69" s="22" t="s">
        <v>32</v>
      </c>
      <c r="C69" s="22" t="s">
        <v>121</v>
      </c>
      <c r="D69" s="22">
        <v>17</v>
      </c>
      <c r="E69" s="22" t="s">
        <v>45</v>
      </c>
      <c r="F69" s="22" t="s">
        <v>295</v>
      </c>
      <c r="G69" s="22" t="s">
        <v>172</v>
      </c>
    </row>
    <row r="70" spans="1:7" x14ac:dyDescent="0.25">
      <c r="A70" s="51">
        <v>45930</v>
      </c>
      <c r="B70" s="22" t="s">
        <v>37</v>
      </c>
      <c r="C70" s="22" t="s">
        <v>446</v>
      </c>
      <c r="D70" s="22">
        <v>37</v>
      </c>
      <c r="E70" s="22" t="s">
        <v>46</v>
      </c>
      <c r="F70" s="22" t="s">
        <v>416</v>
      </c>
      <c r="G70" s="22" t="s">
        <v>287</v>
      </c>
    </row>
    <row r="71" spans="1:7" x14ac:dyDescent="0.25">
      <c r="A71" s="51">
        <v>45930</v>
      </c>
      <c r="B71" s="22" t="s">
        <v>39</v>
      </c>
      <c r="C71" s="22" t="s">
        <v>125</v>
      </c>
      <c r="D71" s="22">
        <v>16</v>
      </c>
      <c r="E71" s="22" t="s">
        <v>45</v>
      </c>
      <c r="F71" s="22" t="s">
        <v>295</v>
      </c>
      <c r="G71" s="22" t="s">
        <v>267</v>
      </c>
    </row>
    <row r="72" spans="1:7" x14ac:dyDescent="0.25">
      <c r="A72" s="51">
        <v>45932</v>
      </c>
      <c r="B72" s="22" t="s">
        <v>53</v>
      </c>
      <c r="C72" s="22" t="s">
        <v>126</v>
      </c>
      <c r="D72" s="22">
        <v>6</v>
      </c>
      <c r="E72" s="22" t="s">
        <v>45</v>
      </c>
      <c r="F72" s="22" t="s">
        <v>295</v>
      </c>
      <c r="G72" s="22" t="s">
        <v>267</v>
      </c>
    </row>
    <row r="73" spans="1:7" x14ac:dyDescent="0.25">
      <c r="A73" s="51">
        <v>45932</v>
      </c>
      <c r="B73" s="22" t="s">
        <v>32</v>
      </c>
      <c r="C73" s="22" t="s">
        <v>127</v>
      </c>
      <c r="D73" s="22">
        <v>25</v>
      </c>
      <c r="E73" s="22" t="s">
        <v>45</v>
      </c>
      <c r="F73" s="22" t="s">
        <v>415</v>
      </c>
      <c r="G73" s="22" t="s">
        <v>160</v>
      </c>
    </row>
    <row r="74" spans="1:7" x14ac:dyDescent="0.25">
      <c r="A74" s="51">
        <v>45933</v>
      </c>
      <c r="B74" s="22" t="s">
        <v>52</v>
      </c>
      <c r="C74" s="22" t="s">
        <v>458</v>
      </c>
      <c r="D74" s="22">
        <v>50</v>
      </c>
      <c r="E74" s="22" t="s">
        <v>48</v>
      </c>
      <c r="F74" s="22" t="s">
        <v>416</v>
      </c>
      <c r="G74" s="22" t="s">
        <v>419</v>
      </c>
    </row>
    <row r="75" spans="1:7" x14ac:dyDescent="0.25">
      <c r="A75" s="51">
        <v>45934</v>
      </c>
      <c r="B75" s="22" t="s">
        <v>421</v>
      </c>
      <c r="C75" s="22" t="s">
        <v>121</v>
      </c>
      <c r="D75" s="22">
        <v>10</v>
      </c>
      <c r="E75" s="22" t="s">
        <v>45</v>
      </c>
      <c r="F75" s="22" t="s">
        <v>295</v>
      </c>
      <c r="G75" s="22" t="s">
        <v>172</v>
      </c>
    </row>
    <row r="76" spans="1:7" x14ac:dyDescent="0.25">
      <c r="A76" s="51">
        <v>45935</v>
      </c>
      <c r="B76" s="22" t="s">
        <v>51</v>
      </c>
      <c r="C76" s="22" t="s">
        <v>120</v>
      </c>
      <c r="D76" s="22">
        <v>1</v>
      </c>
      <c r="E76" s="22" t="s">
        <v>45</v>
      </c>
      <c r="F76" s="22" t="s">
        <v>295</v>
      </c>
      <c r="G76" s="22" t="s">
        <v>267</v>
      </c>
    </row>
    <row r="77" spans="1:7" x14ac:dyDescent="0.25">
      <c r="A77" s="51">
        <v>45935</v>
      </c>
      <c r="B77" s="22" t="s">
        <v>32</v>
      </c>
      <c r="C77" s="22" t="s">
        <v>103</v>
      </c>
      <c r="D77" s="22">
        <v>125</v>
      </c>
      <c r="E77" s="22" t="s">
        <v>45</v>
      </c>
      <c r="F77" s="22" t="s">
        <v>313</v>
      </c>
      <c r="G77" s="22" t="s">
        <v>208</v>
      </c>
    </row>
    <row r="78" spans="1:7" x14ac:dyDescent="0.25">
      <c r="A78" s="51">
        <v>45937</v>
      </c>
      <c r="B78" s="22" t="s">
        <v>119</v>
      </c>
      <c r="C78" s="22" t="s">
        <v>120</v>
      </c>
      <c r="D78" s="22">
        <v>1</v>
      </c>
      <c r="E78" s="22" t="s">
        <v>45</v>
      </c>
      <c r="F78" s="22" t="s">
        <v>295</v>
      </c>
      <c r="G78" s="22" t="s">
        <v>267</v>
      </c>
    </row>
    <row r="79" spans="1:7" x14ac:dyDescent="0.25">
      <c r="A79" s="51">
        <v>45937</v>
      </c>
      <c r="B79" s="22" t="s">
        <v>119</v>
      </c>
      <c r="C79" s="22" t="s">
        <v>459</v>
      </c>
      <c r="D79" s="22">
        <v>1</v>
      </c>
      <c r="E79" s="22" t="s">
        <v>45</v>
      </c>
      <c r="F79" s="22" t="s">
        <v>295</v>
      </c>
      <c r="G79" s="22" t="s">
        <v>267</v>
      </c>
    </row>
    <row r="80" spans="1:7" x14ac:dyDescent="0.25">
      <c r="A80" s="51">
        <v>45937</v>
      </c>
      <c r="B80" s="22" t="s">
        <v>39</v>
      </c>
      <c r="C80" s="22" t="s">
        <v>463</v>
      </c>
      <c r="D80" s="22">
        <v>17</v>
      </c>
      <c r="E80" s="22" t="s">
        <v>45</v>
      </c>
      <c r="F80" s="22" t="s">
        <v>295</v>
      </c>
      <c r="G80" s="22" t="s">
        <v>267</v>
      </c>
    </row>
    <row r="81" spans="1:7" x14ac:dyDescent="0.25">
      <c r="A81" s="51">
        <v>45937</v>
      </c>
      <c r="B81" s="22" t="s">
        <v>32</v>
      </c>
      <c r="C81" s="22" t="s">
        <v>432</v>
      </c>
      <c r="D81" s="22">
        <v>30</v>
      </c>
      <c r="E81" s="22" t="s">
        <v>45</v>
      </c>
      <c r="F81" s="22" t="s">
        <v>411</v>
      </c>
      <c r="G81" s="22" t="s">
        <v>411</v>
      </c>
    </row>
    <row r="82" spans="1:7" x14ac:dyDescent="0.25">
      <c r="A82" s="51">
        <v>45939</v>
      </c>
      <c r="B82" s="22" t="s">
        <v>32</v>
      </c>
      <c r="C82" s="22" t="s">
        <v>127</v>
      </c>
      <c r="D82" s="22">
        <v>23</v>
      </c>
      <c r="E82" s="22" t="s">
        <v>45</v>
      </c>
      <c r="F82" s="22" t="s">
        <v>415</v>
      </c>
      <c r="G82" s="22" t="s">
        <v>160</v>
      </c>
    </row>
    <row r="83" spans="1:7" x14ac:dyDescent="0.25">
      <c r="A83" s="51">
        <v>45941</v>
      </c>
      <c r="B83" s="22" t="s">
        <v>51</v>
      </c>
      <c r="C83" s="22" t="s">
        <v>428</v>
      </c>
      <c r="D83" s="22">
        <v>5</v>
      </c>
      <c r="E83" s="22" t="s">
        <v>45</v>
      </c>
      <c r="F83" s="22" t="s">
        <v>226</v>
      </c>
      <c r="G83" s="22" t="s">
        <v>414</v>
      </c>
    </row>
    <row r="84" spans="1:7" x14ac:dyDescent="0.25">
      <c r="A84" s="51">
        <v>45941</v>
      </c>
      <c r="B84" s="22" t="s">
        <v>32</v>
      </c>
      <c r="C84" s="22" t="s">
        <v>130</v>
      </c>
      <c r="D84" s="22">
        <v>20</v>
      </c>
      <c r="E84" s="22" t="s">
        <v>45</v>
      </c>
      <c r="F84" s="22" t="s">
        <v>411</v>
      </c>
      <c r="G84" s="22" t="s">
        <v>415</v>
      </c>
    </row>
    <row r="85" spans="1:7" x14ac:dyDescent="0.25">
      <c r="A85" s="51">
        <v>45944</v>
      </c>
      <c r="B85" s="22" t="s">
        <v>39</v>
      </c>
      <c r="C85" s="22" t="s">
        <v>463</v>
      </c>
      <c r="D85" s="22">
        <v>22</v>
      </c>
      <c r="E85" s="22" t="s">
        <v>45</v>
      </c>
      <c r="F85" s="22" t="s">
        <v>295</v>
      </c>
      <c r="G85" s="22" t="s">
        <v>267</v>
      </c>
    </row>
    <row r="86" spans="1:7" x14ac:dyDescent="0.25">
      <c r="A86" s="51">
        <v>45945</v>
      </c>
      <c r="B86" s="22" t="s">
        <v>51</v>
      </c>
      <c r="C86" s="22" t="s">
        <v>347</v>
      </c>
      <c r="D86" s="22">
        <v>2</v>
      </c>
      <c r="E86" s="22" t="s">
        <v>45</v>
      </c>
      <c r="F86" s="22" t="s">
        <v>226</v>
      </c>
      <c r="G86" s="22" t="s">
        <v>414</v>
      </c>
    </row>
    <row r="87" spans="1:7" x14ac:dyDescent="0.25">
      <c r="A87" s="51">
        <v>45948</v>
      </c>
      <c r="B87" s="22" t="s">
        <v>39</v>
      </c>
      <c r="C87" s="22" t="s">
        <v>464</v>
      </c>
      <c r="D87" s="22">
        <v>19</v>
      </c>
      <c r="E87" s="22" t="s">
        <v>45</v>
      </c>
      <c r="F87" s="22" t="s">
        <v>172</v>
      </c>
      <c r="G87" s="22" t="s">
        <v>172</v>
      </c>
    </row>
    <row r="88" spans="1:7" x14ac:dyDescent="0.25">
      <c r="A88" s="51">
        <v>45948</v>
      </c>
      <c r="B88" s="22" t="s">
        <v>39</v>
      </c>
      <c r="C88" s="22" t="s">
        <v>464</v>
      </c>
      <c r="D88" s="22">
        <v>19</v>
      </c>
      <c r="E88" s="22" t="s">
        <v>45</v>
      </c>
      <c r="F88" s="22" t="s">
        <v>172</v>
      </c>
      <c r="G88" s="22" t="s">
        <v>172</v>
      </c>
    </row>
    <row r="89" spans="1:7" x14ac:dyDescent="0.25">
      <c r="A89" s="51">
        <v>45950</v>
      </c>
      <c r="B89" s="22" t="s">
        <v>53</v>
      </c>
      <c r="C89" s="22" t="s">
        <v>465</v>
      </c>
      <c r="D89" s="22">
        <v>22</v>
      </c>
      <c r="E89" s="22" t="s">
        <v>45</v>
      </c>
      <c r="F89" s="22" t="s">
        <v>172</v>
      </c>
      <c r="G89" s="22" t="s">
        <v>172</v>
      </c>
    </row>
    <row r="90" spans="1:7" x14ac:dyDescent="0.25">
      <c r="A90" s="51">
        <v>45951</v>
      </c>
      <c r="B90" s="22" t="s">
        <v>52</v>
      </c>
      <c r="C90" s="22" t="s">
        <v>460</v>
      </c>
      <c r="D90" s="22">
        <v>1</v>
      </c>
      <c r="E90" s="22" t="s">
        <v>46</v>
      </c>
      <c r="F90" s="22" t="s">
        <v>272</v>
      </c>
      <c r="G90" s="22" t="s">
        <v>420</v>
      </c>
    </row>
    <row r="91" spans="1:7" x14ac:dyDescent="0.25">
      <c r="A91" s="51">
        <v>45951</v>
      </c>
      <c r="B91" s="22" t="s">
        <v>39</v>
      </c>
      <c r="C91" s="22" t="s">
        <v>463</v>
      </c>
      <c r="D91" s="22">
        <v>20</v>
      </c>
      <c r="E91" s="22" t="s">
        <v>45</v>
      </c>
      <c r="F91" s="22" t="s">
        <v>295</v>
      </c>
      <c r="G91" s="22" t="s">
        <v>267</v>
      </c>
    </row>
    <row r="92" spans="1:7" x14ac:dyDescent="0.25">
      <c r="A92" s="51">
        <v>45951</v>
      </c>
      <c r="B92" s="22" t="s">
        <v>32</v>
      </c>
      <c r="C92" s="22" t="s">
        <v>466</v>
      </c>
      <c r="D92" s="22">
        <v>15</v>
      </c>
      <c r="E92" s="22" t="s">
        <v>45</v>
      </c>
      <c r="F92" s="22" t="s">
        <v>411</v>
      </c>
      <c r="G92" s="22" t="s">
        <v>415</v>
      </c>
    </row>
    <row r="93" spans="1:7" x14ac:dyDescent="0.25">
      <c r="A93" s="51">
        <v>45951</v>
      </c>
      <c r="B93" s="22" t="s">
        <v>53</v>
      </c>
      <c r="C93" s="22" t="s">
        <v>467</v>
      </c>
      <c r="D93" s="22">
        <v>4</v>
      </c>
      <c r="E93" s="22" t="s">
        <v>45</v>
      </c>
      <c r="F93" s="22" t="s">
        <v>295</v>
      </c>
      <c r="G93" s="22" t="s">
        <v>172</v>
      </c>
    </row>
    <row r="94" spans="1:7" x14ac:dyDescent="0.25">
      <c r="A94" s="51">
        <v>45952</v>
      </c>
      <c r="B94" s="22" t="s">
        <v>52</v>
      </c>
      <c r="C94" s="22" t="s">
        <v>461</v>
      </c>
      <c r="D94" s="22">
        <v>1</v>
      </c>
      <c r="E94" s="22" t="s">
        <v>112</v>
      </c>
      <c r="F94" s="22" t="s">
        <v>267</v>
      </c>
      <c r="G94" s="22" t="s">
        <v>224</v>
      </c>
    </row>
    <row r="95" spans="1:7" x14ac:dyDescent="0.25">
      <c r="A95" s="51">
        <v>45952</v>
      </c>
      <c r="B95" s="22" t="s">
        <v>53</v>
      </c>
      <c r="C95" s="22" t="s">
        <v>468</v>
      </c>
      <c r="D95" s="22">
        <v>16</v>
      </c>
      <c r="E95" s="22" t="s">
        <v>45</v>
      </c>
      <c r="F95" s="22" t="s">
        <v>295</v>
      </c>
      <c r="G95" s="22" t="s">
        <v>172</v>
      </c>
    </row>
    <row r="96" spans="1:7" x14ac:dyDescent="0.25">
      <c r="A96" s="51">
        <v>45953</v>
      </c>
      <c r="B96" s="22" t="s">
        <v>32</v>
      </c>
      <c r="C96" s="22" t="s">
        <v>469</v>
      </c>
      <c r="D96" s="22">
        <v>300</v>
      </c>
      <c r="E96" s="22" t="s">
        <v>45</v>
      </c>
      <c r="F96" s="22" t="s">
        <v>413</v>
      </c>
      <c r="G96" s="22" t="s">
        <v>414</v>
      </c>
    </row>
    <row r="97" spans="1:7" x14ac:dyDescent="0.25">
      <c r="A97" s="51">
        <v>45954</v>
      </c>
      <c r="B97" s="22" t="s">
        <v>32</v>
      </c>
      <c r="C97" s="22" t="s">
        <v>470</v>
      </c>
      <c r="D97" s="22">
        <v>12</v>
      </c>
      <c r="E97" s="22" t="s">
        <v>45</v>
      </c>
      <c r="F97" s="22" t="s">
        <v>295</v>
      </c>
      <c r="G97" s="22" t="s">
        <v>172</v>
      </c>
    </row>
    <row r="98" spans="1:7" x14ac:dyDescent="0.25">
      <c r="A98" s="51">
        <v>45955</v>
      </c>
      <c r="B98" s="22" t="s">
        <v>51</v>
      </c>
      <c r="C98" s="22" t="s">
        <v>428</v>
      </c>
      <c r="D98" s="22">
        <v>5</v>
      </c>
      <c r="E98" s="22" t="s">
        <v>45</v>
      </c>
      <c r="F98" s="22" t="s">
        <v>226</v>
      </c>
      <c r="G98" s="22" t="s">
        <v>414</v>
      </c>
    </row>
    <row r="99" spans="1:7" x14ac:dyDescent="0.25">
      <c r="A99" s="51">
        <v>45955</v>
      </c>
      <c r="B99" s="22" t="s">
        <v>51</v>
      </c>
      <c r="C99" s="22" t="s">
        <v>347</v>
      </c>
      <c r="D99" s="22">
        <v>0</v>
      </c>
      <c r="E99" s="22" t="s">
        <v>45</v>
      </c>
      <c r="F99" s="22" t="s">
        <v>226</v>
      </c>
      <c r="G99" s="22" t="s">
        <v>414</v>
      </c>
    </row>
    <row r="100" spans="1:7" x14ac:dyDescent="0.25">
      <c r="A100" s="51">
        <v>45955</v>
      </c>
      <c r="B100" s="22" t="s">
        <v>52</v>
      </c>
      <c r="C100" s="22" t="s">
        <v>126</v>
      </c>
      <c r="D100" s="22">
        <v>60</v>
      </c>
      <c r="E100" s="22" t="s">
        <v>45</v>
      </c>
      <c r="F100" s="22" t="s">
        <v>295</v>
      </c>
      <c r="G100" s="22" t="s">
        <v>267</v>
      </c>
    </row>
    <row r="101" spans="1:7" x14ac:dyDescent="0.25">
      <c r="A101" s="51">
        <v>45955</v>
      </c>
      <c r="B101" s="22" t="s">
        <v>32</v>
      </c>
      <c r="C101" s="22" t="s">
        <v>129</v>
      </c>
      <c r="D101" s="22">
        <v>19</v>
      </c>
      <c r="E101" s="22" t="s">
        <v>45</v>
      </c>
      <c r="F101" s="22" t="s">
        <v>226</v>
      </c>
      <c r="G101" s="22" t="s">
        <v>226</v>
      </c>
    </row>
    <row r="102" spans="1:7" x14ac:dyDescent="0.25">
      <c r="A102" s="51">
        <v>45957</v>
      </c>
      <c r="B102" s="22" t="s">
        <v>32</v>
      </c>
      <c r="C102" s="22" t="s">
        <v>471</v>
      </c>
      <c r="D102" s="22">
        <v>12</v>
      </c>
      <c r="E102" s="22" t="s">
        <v>45</v>
      </c>
      <c r="F102" s="22" t="s">
        <v>295</v>
      </c>
      <c r="G102" s="22" t="s">
        <v>172</v>
      </c>
    </row>
    <row r="103" spans="1:7" x14ac:dyDescent="0.25">
      <c r="A103" s="51">
        <v>45958</v>
      </c>
      <c r="B103" s="22" t="s">
        <v>39</v>
      </c>
      <c r="C103" s="22" t="s">
        <v>463</v>
      </c>
      <c r="D103" s="22">
        <v>20</v>
      </c>
      <c r="E103" s="22" t="s">
        <v>45</v>
      </c>
      <c r="F103" s="22" t="s">
        <v>295</v>
      </c>
      <c r="G103" s="22" t="s">
        <v>267</v>
      </c>
    </row>
    <row r="104" spans="1:7" x14ac:dyDescent="0.25">
      <c r="A104" s="51">
        <v>45958</v>
      </c>
      <c r="B104" s="22" t="s">
        <v>32</v>
      </c>
      <c r="C104" s="22" t="s">
        <v>472</v>
      </c>
      <c r="D104" s="22">
        <v>12</v>
      </c>
      <c r="E104" s="22" t="s">
        <v>45</v>
      </c>
      <c r="F104" s="22" t="s">
        <v>295</v>
      </c>
      <c r="G104" s="22" t="s">
        <v>172</v>
      </c>
    </row>
    <row r="105" spans="1:7" x14ac:dyDescent="0.25">
      <c r="A105" s="51">
        <v>45958</v>
      </c>
      <c r="B105" s="22" t="s">
        <v>53</v>
      </c>
      <c r="C105" s="22" t="s">
        <v>467</v>
      </c>
      <c r="D105" s="22">
        <v>1</v>
      </c>
      <c r="E105" s="22" t="s">
        <v>45</v>
      </c>
      <c r="F105" s="22" t="s">
        <v>295</v>
      </c>
      <c r="G105" s="22" t="s">
        <v>172</v>
      </c>
    </row>
    <row r="106" spans="1:7" x14ac:dyDescent="0.25">
      <c r="A106" s="51">
        <v>45960</v>
      </c>
      <c r="B106" s="22" t="s">
        <v>53</v>
      </c>
      <c r="C106" s="22" t="s">
        <v>462</v>
      </c>
      <c r="D106" s="22">
        <v>45</v>
      </c>
      <c r="E106" s="22" t="s">
        <v>45</v>
      </c>
      <c r="F106" s="22" t="s">
        <v>267</v>
      </c>
      <c r="G106" s="22" t="s">
        <v>267</v>
      </c>
    </row>
    <row r="107" spans="1:7" x14ac:dyDescent="0.25">
      <c r="A107" s="51">
        <v>45961</v>
      </c>
      <c r="B107" s="22" t="s">
        <v>32</v>
      </c>
      <c r="C107" s="22" t="s">
        <v>473</v>
      </c>
      <c r="D107" s="22">
        <v>58</v>
      </c>
      <c r="E107" s="22" t="s">
        <v>45</v>
      </c>
      <c r="F107" s="22" t="s">
        <v>413</v>
      </c>
      <c r="G107" s="22" t="s">
        <v>414</v>
      </c>
    </row>
    <row r="108" spans="1:7" x14ac:dyDescent="0.25">
      <c r="C108" s="15" t="s">
        <v>8</v>
      </c>
      <c r="D108" s="63">
        <f>SUM(D3:D107)</f>
        <v>2185</v>
      </c>
    </row>
  </sheetData>
  <mergeCells count="2">
    <mergeCell ref="A1:G1"/>
    <mergeCell ref="I1:O1"/>
  </mergeCells>
  <pageMargins left="0.7" right="0.7" top="0.75" bottom="0.75" header="0.3" footer="0.3"/>
  <pageSetup scale="4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0C754-E7B4-4BF6-B5FE-F6DA6C1F1DA1}">
  <dimension ref="A1:O61"/>
  <sheetViews>
    <sheetView showGridLines="0" topLeftCell="A47" zoomScale="112" zoomScaleNormal="112" workbookViewId="0">
      <selection activeCell="A2" sqref="A2"/>
    </sheetView>
  </sheetViews>
  <sheetFormatPr defaultColWidth="9.140625" defaultRowHeight="15" x14ac:dyDescent="0.25"/>
  <cols>
    <col min="1" max="1" width="10.7109375" style="10" bestFit="1" customWidth="1"/>
    <col min="2" max="2" width="20" style="10" bestFit="1" customWidth="1"/>
    <col min="3" max="3" width="35.5703125" style="10" bestFit="1" customWidth="1"/>
    <col min="4" max="5" width="10.5703125" style="10" bestFit="1" customWidth="1"/>
    <col min="6" max="6" width="11.28515625" style="10" bestFit="1" customWidth="1"/>
    <col min="7" max="7" width="7.5703125" style="10" bestFit="1" customWidth="1"/>
    <col min="8" max="8" width="9.140625" style="10"/>
    <col min="9" max="9" width="26.140625" style="10" customWidth="1"/>
    <col min="10" max="10" width="7.85546875" style="10" bestFit="1" customWidth="1"/>
    <col min="11" max="11" width="8.85546875" style="10" bestFit="1" customWidth="1"/>
    <col min="12" max="12" width="9.140625" style="10" bestFit="1" customWidth="1"/>
    <col min="13" max="13" width="8.42578125" style="10" bestFit="1" customWidth="1"/>
    <col min="14" max="14" width="7.5703125" style="10" bestFit="1" customWidth="1"/>
    <col min="15" max="15" width="11.28515625" style="10" customWidth="1"/>
    <col min="16" max="16384" width="9.140625" style="10"/>
  </cols>
  <sheetData>
    <row r="1" spans="1:15" s="47" customFormat="1" x14ac:dyDescent="0.25">
      <c r="A1" s="91" t="s">
        <v>2</v>
      </c>
      <c r="B1" s="91"/>
      <c r="C1" s="91"/>
      <c r="D1" s="91"/>
      <c r="E1" s="91"/>
      <c r="F1" s="91"/>
      <c r="G1" s="91"/>
      <c r="I1" s="90" t="s">
        <v>95</v>
      </c>
      <c r="J1" s="90"/>
      <c r="K1" s="90"/>
      <c r="L1" s="90"/>
      <c r="M1" s="90"/>
      <c r="N1" s="90"/>
      <c r="O1" s="28"/>
    </row>
    <row r="2" spans="1:15" s="4" customFormat="1" ht="30" x14ac:dyDescent="0.25">
      <c r="A2" s="5" t="s">
        <v>4</v>
      </c>
      <c r="B2" s="5" t="s">
        <v>3</v>
      </c>
      <c r="C2" s="5" t="s">
        <v>40</v>
      </c>
      <c r="D2" s="29" t="s">
        <v>41</v>
      </c>
      <c r="E2" s="29" t="s">
        <v>44</v>
      </c>
      <c r="F2" s="29" t="s">
        <v>5</v>
      </c>
      <c r="G2" s="29" t="s">
        <v>6</v>
      </c>
      <c r="I2" s="5" t="s">
        <v>9</v>
      </c>
      <c r="J2" s="5" t="s">
        <v>517</v>
      </c>
      <c r="K2" s="5" t="s">
        <v>518</v>
      </c>
      <c r="L2" s="5" t="s">
        <v>525</v>
      </c>
      <c r="M2" s="5" t="s">
        <v>520</v>
      </c>
      <c r="N2" s="5" t="s">
        <v>76</v>
      </c>
      <c r="O2" s="58"/>
    </row>
    <row r="3" spans="1:15" x14ac:dyDescent="0.25">
      <c r="A3" s="48">
        <v>45841</v>
      </c>
      <c r="B3" s="21" t="s">
        <v>52</v>
      </c>
      <c r="C3" s="21" t="s">
        <v>478</v>
      </c>
      <c r="D3" s="21">
        <v>1</v>
      </c>
      <c r="E3" s="21" t="s">
        <v>48</v>
      </c>
      <c r="F3" s="21" t="s">
        <v>172</v>
      </c>
      <c r="G3" s="21" t="s">
        <v>237</v>
      </c>
      <c r="I3" s="21" t="s">
        <v>100</v>
      </c>
      <c r="J3" s="37">
        <v>117121</v>
      </c>
      <c r="K3" s="37">
        <v>129450</v>
      </c>
      <c r="L3" s="37">
        <v>126753</v>
      </c>
      <c r="M3" s="37">
        <v>123463</v>
      </c>
      <c r="N3" s="37">
        <v>496787</v>
      </c>
      <c r="O3" s="17"/>
    </row>
    <row r="4" spans="1:15" x14ac:dyDescent="0.25">
      <c r="A4" s="48">
        <v>45843</v>
      </c>
      <c r="B4" s="21" t="s">
        <v>87</v>
      </c>
      <c r="C4" s="21" t="s">
        <v>464</v>
      </c>
      <c r="D4" s="21">
        <v>11</v>
      </c>
      <c r="E4" s="21" t="s">
        <v>45</v>
      </c>
      <c r="F4" s="21" t="s">
        <v>172</v>
      </c>
      <c r="G4" s="21" t="s">
        <v>172</v>
      </c>
      <c r="I4" s="34" t="s">
        <v>8</v>
      </c>
      <c r="J4" s="49">
        <v>117121</v>
      </c>
      <c r="K4" s="49">
        <v>129450</v>
      </c>
      <c r="L4" s="49">
        <v>126753</v>
      </c>
      <c r="M4" s="49">
        <v>123463</v>
      </c>
      <c r="N4" s="49">
        <v>496787</v>
      </c>
      <c r="O4" s="16"/>
    </row>
    <row r="5" spans="1:15" x14ac:dyDescent="0.25">
      <c r="A5" s="48">
        <v>45843</v>
      </c>
      <c r="B5" s="21" t="s">
        <v>39</v>
      </c>
      <c r="C5" s="21" t="s">
        <v>464</v>
      </c>
      <c r="D5" s="21">
        <v>109</v>
      </c>
      <c r="E5" s="21" t="s">
        <v>45</v>
      </c>
      <c r="F5" s="21" t="s">
        <v>172</v>
      </c>
      <c r="G5" s="21" t="s">
        <v>172</v>
      </c>
      <c r="I5" s="17"/>
      <c r="J5" s="17"/>
      <c r="K5" s="17"/>
      <c r="L5" s="17"/>
      <c r="M5" s="17"/>
      <c r="N5" s="17"/>
      <c r="O5" s="17"/>
    </row>
    <row r="6" spans="1:15" x14ac:dyDescent="0.25">
      <c r="A6" s="48">
        <v>45844</v>
      </c>
      <c r="B6" s="21" t="s">
        <v>39</v>
      </c>
      <c r="C6" s="21" t="s">
        <v>464</v>
      </c>
      <c r="D6" s="21">
        <v>109</v>
      </c>
      <c r="E6" s="21" t="s">
        <v>45</v>
      </c>
      <c r="F6" s="21" t="s">
        <v>172</v>
      </c>
      <c r="G6" s="21" t="s">
        <v>172</v>
      </c>
      <c r="I6" s="46" t="s">
        <v>526</v>
      </c>
      <c r="J6" s="9"/>
      <c r="K6" s="9"/>
      <c r="L6" s="9"/>
      <c r="M6" s="9"/>
      <c r="O6" s="17"/>
    </row>
    <row r="7" spans="1:15" x14ac:dyDescent="0.25">
      <c r="A7" s="48">
        <v>45845</v>
      </c>
      <c r="B7" s="21" t="s">
        <v>33</v>
      </c>
      <c r="C7" s="21" t="s">
        <v>464</v>
      </c>
      <c r="D7" s="21">
        <v>11</v>
      </c>
      <c r="E7" s="21" t="s">
        <v>45</v>
      </c>
      <c r="F7" s="21" t="s">
        <v>172</v>
      </c>
      <c r="G7" s="21" t="s">
        <v>172</v>
      </c>
      <c r="I7" s="46" t="s">
        <v>94</v>
      </c>
      <c r="J7" s="9"/>
      <c r="K7" s="9"/>
      <c r="L7" s="9"/>
      <c r="M7" s="9"/>
    </row>
    <row r="8" spans="1:15" x14ac:dyDescent="0.25">
      <c r="A8" s="48">
        <v>45845</v>
      </c>
      <c r="B8" s="21" t="s">
        <v>52</v>
      </c>
      <c r="C8" s="21" t="s">
        <v>92</v>
      </c>
      <c r="D8" s="21">
        <v>1</v>
      </c>
      <c r="E8" s="21" t="s">
        <v>48</v>
      </c>
      <c r="F8" s="21" t="s">
        <v>415</v>
      </c>
      <c r="G8" s="21" t="s">
        <v>201</v>
      </c>
      <c r="I8" s="50"/>
      <c r="J8" s="9"/>
      <c r="K8" s="9"/>
      <c r="L8" s="9"/>
      <c r="M8" s="9"/>
    </row>
    <row r="9" spans="1:15" x14ac:dyDescent="0.25">
      <c r="A9" s="48">
        <v>45845</v>
      </c>
      <c r="B9" s="21" t="s">
        <v>52</v>
      </c>
      <c r="C9" s="21" t="s">
        <v>479</v>
      </c>
      <c r="D9" s="21">
        <v>1</v>
      </c>
      <c r="E9" s="21" t="s">
        <v>48</v>
      </c>
      <c r="F9" s="21" t="s">
        <v>160</v>
      </c>
      <c r="G9" s="21" t="s">
        <v>310</v>
      </c>
      <c r="I9" s="50"/>
      <c r="J9" s="9"/>
      <c r="K9" s="9"/>
      <c r="L9" s="9"/>
      <c r="M9" s="9"/>
    </row>
    <row r="10" spans="1:15" x14ac:dyDescent="0.25">
      <c r="A10" s="48">
        <v>45850</v>
      </c>
      <c r="B10" s="21" t="s">
        <v>87</v>
      </c>
      <c r="C10" s="21" t="s">
        <v>464</v>
      </c>
      <c r="D10" s="21">
        <v>9</v>
      </c>
      <c r="E10" s="21" t="s">
        <v>45</v>
      </c>
      <c r="F10" s="21" t="s">
        <v>172</v>
      </c>
      <c r="G10" s="21" t="s">
        <v>172</v>
      </c>
      <c r="I10" s="50"/>
      <c r="J10" s="9"/>
      <c r="K10" s="9"/>
      <c r="L10" s="9"/>
      <c r="M10" s="9"/>
    </row>
    <row r="11" spans="1:15" x14ac:dyDescent="0.25">
      <c r="A11" s="48">
        <v>45850</v>
      </c>
      <c r="B11" s="21" t="s">
        <v>87</v>
      </c>
      <c r="C11" s="21" t="s">
        <v>464</v>
      </c>
      <c r="D11" s="21">
        <v>115</v>
      </c>
      <c r="E11" s="21" t="s">
        <v>45</v>
      </c>
      <c r="F11" s="21" t="s">
        <v>172</v>
      </c>
      <c r="G11" s="21" t="s">
        <v>172</v>
      </c>
      <c r="I11" s="50"/>
      <c r="J11" s="9"/>
      <c r="K11" s="9"/>
      <c r="L11" s="9"/>
      <c r="M11" s="9"/>
    </row>
    <row r="12" spans="1:15" x14ac:dyDescent="0.25">
      <c r="A12" s="48">
        <v>45851</v>
      </c>
      <c r="B12" s="21" t="s">
        <v>39</v>
      </c>
      <c r="C12" s="21" t="s">
        <v>464</v>
      </c>
      <c r="D12" s="21">
        <v>5</v>
      </c>
      <c r="E12" s="21" t="s">
        <v>45</v>
      </c>
      <c r="F12" s="21" t="s">
        <v>172</v>
      </c>
      <c r="G12" s="21" t="s">
        <v>172</v>
      </c>
      <c r="I12" s="50"/>
      <c r="J12" s="9"/>
      <c r="K12" s="9"/>
      <c r="L12" s="9"/>
      <c r="M12" s="9"/>
    </row>
    <row r="13" spans="1:15" x14ac:dyDescent="0.25">
      <c r="A13" s="48">
        <v>45851</v>
      </c>
      <c r="B13" s="21" t="s">
        <v>39</v>
      </c>
      <c r="C13" s="21" t="s">
        <v>464</v>
      </c>
      <c r="D13" s="21">
        <v>155</v>
      </c>
      <c r="E13" s="21" t="s">
        <v>45</v>
      </c>
      <c r="F13" s="21" t="s">
        <v>172</v>
      </c>
      <c r="G13" s="21" t="s">
        <v>172</v>
      </c>
      <c r="I13" s="50"/>
      <c r="J13" s="9"/>
      <c r="K13" s="9"/>
      <c r="L13" s="9"/>
      <c r="M13" s="9"/>
    </row>
    <row r="14" spans="1:15" x14ac:dyDescent="0.25">
      <c r="A14" s="48">
        <v>45852</v>
      </c>
      <c r="B14" s="21" t="s">
        <v>33</v>
      </c>
      <c r="C14" s="21" t="s">
        <v>464</v>
      </c>
      <c r="D14" s="21">
        <v>17</v>
      </c>
      <c r="E14" s="21" t="s">
        <v>45</v>
      </c>
      <c r="F14" s="21" t="s">
        <v>172</v>
      </c>
      <c r="G14" s="21" t="s">
        <v>172</v>
      </c>
      <c r="I14" s="50"/>
      <c r="J14" s="9"/>
      <c r="K14" s="9"/>
      <c r="L14" s="9"/>
      <c r="M14" s="9"/>
    </row>
    <row r="15" spans="1:15" x14ac:dyDescent="0.25">
      <c r="A15" s="48">
        <v>45852</v>
      </c>
      <c r="B15" s="21" t="s">
        <v>51</v>
      </c>
      <c r="C15" s="21" t="s">
        <v>480</v>
      </c>
      <c r="D15" s="21">
        <v>5</v>
      </c>
      <c r="E15" s="21" t="s">
        <v>47</v>
      </c>
      <c r="F15" s="21" t="s">
        <v>295</v>
      </c>
      <c r="G15" s="21" t="s">
        <v>240</v>
      </c>
      <c r="I15" s="50"/>
      <c r="J15" s="9"/>
      <c r="K15" s="9"/>
      <c r="L15" s="9"/>
      <c r="M15" s="9"/>
    </row>
    <row r="16" spans="1:15" x14ac:dyDescent="0.25">
      <c r="A16" s="48">
        <v>45854</v>
      </c>
      <c r="B16" s="21" t="s">
        <v>39</v>
      </c>
      <c r="C16" s="21" t="s">
        <v>464</v>
      </c>
      <c r="D16" s="21">
        <v>9</v>
      </c>
      <c r="E16" s="21" t="s">
        <v>45</v>
      </c>
      <c r="F16" s="21" t="s">
        <v>172</v>
      </c>
      <c r="G16" s="21" t="s">
        <v>172</v>
      </c>
    </row>
    <row r="17" spans="1:7" x14ac:dyDescent="0.25">
      <c r="A17" s="48">
        <v>45855</v>
      </c>
      <c r="B17" s="21" t="s">
        <v>39</v>
      </c>
      <c r="C17" s="21" t="s">
        <v>464</v>
      </c>
      <c r="D17" s="21">
        <v>25</v>
      </c>
      <c r="E17" s="21" t="s">
        <v>45</v>
      </c>
      <c r="F17" s="21" t="s">
        <v>172</v>
      </c>
      <c r="G17" s="21" t="s">
        <v>172</v>
      </c>
    </row>
    <row r="18" spans="1:7" x14ac:dyDescent="0.25">
      <c r="A18" s="48">
        <v>45857</v>
      </c>
      <c r="B18" s="21" t="s">
        <v>87</v>
      </c>
      <c r="C18" s="21" t="s">
        <v>464</v>
      </c>
      <c r="D18" s="21">
        <v>7</v>
      </c>
      <c r="E18" s="21" t="s">
        <v>45</v>
      </c>
      <c r="F18" s="21" t="s">
        <v>172</v>
      </c>
      <c r="G18" s="21" t="s">
        <v>172</v>
      </c>
    </row>
    <row r="19" spans="1:7" x14ac:dyDescent="0.25">
      <c r="A19" s="48">
        <v>45857</v>
      </c>
      <c r="B19" s="21" t="s">
        <v>39</v>
      </c>
      <c r="C19" s="21" t="s">
        <v>464</v>
      </c>
      <c r="D19" s="21">
        <v>150</v>
      </c>
      <c r="E19" s="21" t="s">
        <v>45</v>
      </c>
      <c r="F19" s="21" t="s">
        <v>172</v>
      </c>
      <c r="G19" s="21" t="s">
        <v>172</v>
      </c>
    </row>
    <row r="20" spans="1:7" x14ac:dyDescent="0.25">
      <c r="A20" s="48">
        <v>45858</v>
      </c>
      <c r="B20" s="21" t="s">
        <v>39</v>
      </c>
      <c r="C20" s="21" t="s">
        <v>464</v>
      </c>
      <c r="D20" s="21">
        <v>93</v>
      </c>
      <c r="E20" s="21" t="s">
        <v>45</v>
      </c>
      <c r="F20" s="21" t="s">
        <v>172</v>
      </c>
      <c r="G20" s="21" t="s">
        <v>172</v>
      </c>
    </row>
    <row r="21" spans="1:7" x14ac:dyDescent="0.25">
      <c r="A21" s="48">
        <v>45859</v>
      </c>
      <c r="B21" s="21" t="s">
        <v>33</v>
      </c>
      <c r="C21" s="21" t="s">
        <v>464</v>
      </c>
      <c r="D21" s="21">
        <v>14</v>
      </c>
      <c r="E21" s="21" t="s">
        <v>45</v>
      </c>
      <c r="F21" s="21" t="s">
        <v>172</v>
      </c>
      <c r="G21" s="21" t="s">
        <v>172</v>
      </c>
    </row>
    <row r="22" spans="1:7" x14ac:dyDescent="0.25">
      <c r="A22" s="48">
        <v>45859</v>
      </c>
      <c r="B22" s="21" t="s">
        <v>52</v>
      </c>
      <c r="C22" s="21" t="s">
        <v>92</v>
      </c>
      <c r="D22" s="21">
        <v>1</v>
      </c>
      <c r="E22" s="21" t="s">
        <v>48</v>
      </c>
      <c r="F22" s="21" t="s">
        <v>415</v>
      </c>
      <c r="G22" s="21" t="s">
        <v>201</v>
      </c>
    </row>
    <row r="23" spans="1:7" x14ac:dyDescent="0.25">
      <c r="A23" s="48">
        <v>45860</v>
      </c>
      <c r="B23" s="21" t="s">
        <v>52</v>
      </c>
      <c r="C23" s="21" t="s">
        <v>91</v>
      </c>
      <c r="D23" s="21">
        <v>1</v>
      </c>
      <c r="E23" s="21" t="s">
        <v>45</v>
      </c>
      <c r="F23" s="21" t="s">
        <v>267</v>
      </c>
      <c r="G23" s="21" t="s">
        <v>267</v>
      </c>
    </row>
    <row r="24" spans="1:7" x14ac:dyDescent="0.25">
      <c r="A24" s="48">
        <v>45864</v>
      </c>
      <c r="B24" s="21" t="s">
        <v>87</v>
      </c>
      <c r="C24" s="21" t="s">
        <v>464</v>
      </c>
      <c r="D24" s="21">
        <v>109</v>
      </c>
      <c r="E24" s="21" t="s">
        <v>45</v>
      </c>
      <c r="F24" s="21" t="s">
        <v>172</v>
      </c>
      <c r="G24" s="21" t="s">
        <v>172</v>
      </c>
    </row>
    <row r="25" spans="1:7" x14ac:dyDescent="0.25">
      <c r="A25" s="48">
        <v>45864</v>
      </c>
      <c r="B25" s="21" t="s">
        <v>39</v>
      </c>
      <c r="C25" s="21" t="s">
        <v>464</v>
      </c>
      <c r="D25" s="21">
        <v>150</v>
      </c>
      <c r="E25" s="21" t="s">
        <v>45</v>
      </c>
      <c r="F25" s="21" t="s">
        <v>172</v>
      </c>
      <c r="G25" s="21" t="s">
        <v>172</v>
      </c>
    </row>
    <row r="26" spans="1:7" x14ac:dyDescent="0.25">
      <c r="A26" s="48">
        <v>45865</v>
      </c>
      <c r="B26" s="21" t="s">
        <v>39</v>
      </c>
      <c r="C26" s="21" t="s">
        <v>464</v>
      </c>
      <c r="D26" s="21">
        <v>64</v>
      </c>
      <c r="E26" s="21" t="s">
        <v>45</v>
      </c>
      <c r="F26" s="21" t="s">
        <v>172</v>
      </c>
      <c r="G26" s="21" t="s">
        <v>172</v>
      </c>
    </row>
    <row r="27" spans="1:7" x14ac:dyDescent="0.25">
      <c r="A27" s="48">
        <v>45866</v>
      </c>
      <c r="B27" s="21" t="s">
        <v>33</v>
      </c>
      <c r="C27" s="21" t="s">
        <v>464</v>
      </c>
      <c r="D27" s="21">
        <v>24</v>
      </c>
      <c r="E27" s="21" t="s">
        <v>45</v>
      </c>
      <c r="F27" s="21" t="s">
        <v>172</v>
      </c>
      <c r="G27" s="21" t="s">
        <v>172</v>
      </c>
    </row>
    <row r="28" spans="1:7" x14ac:dyDescent="0.25">
      <c r="A28" s="48">
        <v>45867</v>
      </c>
      <c r="B28" s="21" t="s">
        <v>39</v>
      </c>
      <c r="C28" s="21" t="s">
        <v>464</v>
      </c>
      <c r="D28" s="21">
        <v>25</v>
      </c>
      <c r="E28" s="21" t="s">
        <v>45</v>
      </c>
      <c r="F28" s="21" t="s">
        <v>172</v>
      </c>
      <c r="G28" s="21" t="s">
        <v>172</v>
      </c>
    </row>
    <row r="29" spans="1:7" x14ac:dyDescent="0.25">
      <c r="A29" s="48">
        <v>45868</v>
      </c>
      <c r="B29" s="21" t="s">
        <v>39</v>
      </c>
      <c r="C29" s="21" t="s">
        <v>481</v>
      </c>
      <c r="D29" s="21">
        <v>9</v>
      </c>
      <c r="E29" s="21" t="s">
        <v>45</v>
      </c>
      <c r="F29" s="21" t="s">
        <v>172</v>
      </c>
      <c r="G29" s="21" t="s">
        <v>172</v>
      </c>
    </row>
    <row r="30" spans="1:7" x14ac:dyDescent="0.25">
      <c r="A30" s="48">
        <v>45869</v>
      </c>
      <c r="B30" s="21" t="s">
        <v>39</v>
      </c>
      <c r="C30" s="21" t="s">
        <v>464</v>
      </c>
      <c r="D30" s="21">
        <v>25</v>
      </c>
      <c r="E30" s="21" t="s">
        <v>45</v>
      </c>
      <c r="F30" s="21" t="s">
        <v>172</v>
      </c>
      <c r="G30" s="21" t="s">
        <v>172</v>
      </c>
    </row>
    <row r="31" spans="1:7" x14ac:dyDescent="0.25">
      <c r="A31" s="48">
        <v>45873</v>
      </c>
      <c r="B31" s="21" t="s">
        <v>33</v>
      </c>
      <c r="C31" s="21" t="s">
        <v>464</v>
      </c>
      <c r="D31" s="21">
        <v>21</v>
      </c>
      <c r="E31" s="21" t="s">
        <v>45</v>
      </c>
      <c r="F31" s="21" t="s">
        <v>172</v>
      </c>
      <c r="G31" s="21" t="s">
        <v>172</v>
      </c>
    </row>
    <row r="32" spans="1:7" x14ac:dyDescent="0.25">
      <c r="A32" s="48">
        <v>45873</v>
      </c>
      <c r="B32" s="21" t="s">
        <v>39</v>
      </c>
      <c r="C32" s="21" t="s">
        <v>464</v>
      </c>
      <c r="D32" s="21">
        <v>8</v>
      </c>
      <c r="E32" s="21" t="s">
        <v>45</v>
      </c>
      <c r="F32" s="21" t="s">
        <v>172</v>
      </c>
      <c r="G32" s="21" t="s">
        <v>172</v>
      </c>
    </row>
    <row r="33" spans="1:7" x14ac:dyDescent="0.25">
      <c r="A33" s="48">
        <v>45873</v>
      </c>
      <c r="B33" s="21" t="s">
        <v>52</v>
      </c>
      <c r="C33" s="21" t="s">
        <v>92</v>
      </c>
      <c r="D33" s="21">
        <v>1</v>
      </c>
      <c r="E33" s="21" t="s">
        <v>48</v>
      </c>
      <c r="F33" s="21" t="s">
        <v>415</v>
      </c>
      <c r="G33" s="21" t="s">
        <v>201</v>
      </c>
    </row>
    <row r="34" spans="1:7" x14ac:dyDescent="0.25">
      <c r="A34" s="48">
        <v>45874</v>
      </c>
      <c r="B34" s="21" t="s">
        <v>39</v>
      </c>
      <c r="C34" s="21" t="s">
        <v>464</v>
      </c>
      <c r="D34" s="21">
        <v>18</v>
      </c>
      <c r="E34" s="21" t="s">
        <v>45</v>
      </c>
      <c r="F34" s="21" t="s">
        <v>172</v>
      </c>
      <c r="G34" s="21" t="s">
        <v>172</v>
      </c>
    </row>
    <row r="35" spans="1:7" x14ac:dyDescent="0.25">
      <c r="A35" s="48">
        <v>45874</v>
      </c>
      <c r="B35" s="21" t="s">
        <v>52</v>
      </c>
      <c r="C35" s="21" t="s">
        <v>93</v>
      </c>
      <c r="D35" s="21">
        <v>1</v>
      </c>
      <c r="E35" s="21" t="s">
        <v>45</v>
      </c>
      <c r="F35" s="21" t="s">
        <v>172</v>
      </c>
      <c r="G35" s="21" t="s">
        <v>172</v>
      </c>
    </row>
    <row r="36" spans="1:7" x14ac:dyDescent="0.25">
      <c r="A36" s="48">
        <v>45875</v>
      </c>
      <c r="B36" s="21" t="s">
        <v>39</v>
      </c>
      <c r="C36" s="21" t="s">
        <v>464</v>
      </c>
      <c r="D36" s="21">
        <v>21</v>
      </c>
      <c r="E36" s="21" t="s">
        <v>45</v>
      </c>
      <c r="F36" s="21" t="s">
        <v>172</v>
      </c>
      <c r="G36" s="21" t="s">
        <v>172</v>
      </c>
    </row>
    <row r="37" spans="1:7" x14ac:dyDescent="0.25">
      <c r="A37" s="48">
        <v>45875</v>
      </c>
      <c r="B37" s="21" t="s">
        <v>39</v>
      </c>
      <c r="C37" s="21" t="s">
        <v>464</v>
      </c>
      <c r="D37" s="21">
        <v>13</v>
      </c>
      <c r="E37" s="21" t="s">
        <v>45</v>
      </c>
      <c r="F37" s="21" t="s">
        <v>172</v>
      </c>
      <c r="G37" s="21" t="s">
        <v>172</v>
      </c>
    </row>
    <row r="38" spans="1:7" x14ac:dyDescent="0.25">
      <c r="A38" s="48">
        <v>45879</v>
      </c>
      <c r="B38" s="21" t="s">
        <v>88</v>
      </c>
      <c r="C38" s="21" t="s">
        <v>464</v>
      </c>
      <c r="D38" s="21">
        <v>23</v>
      </c>
      <c r="E38" s="21" t="s">
        <v>45</v>
      </c>
      <c r="F38" s="21" t="s">
        <v>172</v>
      </c>
      <c r="G38" s="21" t="s">
        <v>172</v>
      </c>
    </row>
    <row r="39" spans="1:7" x14ac:dyDescent="0.25">
      <c r="A39" s="48">
        <v>45881</v>
      </c>
      <c r="B39" s="21" t="s">
        <v>52</v>
      </c>
      <c r="C39" s="21" t="s">
        <v>89</v>
      </c>
      <c r="D39" s="21">
        <v>1</v>
      </c>
      <c r="E39" s="21" t="s">
        <v>45</v>
      </c>
      <c r="F39" s="21" t="s">
        <v>208</v>
      </c>
      <c r="G39" s="21" t="s">
        <v>415</v>
      </c>
    </row>
    <row r="40" spans="1:7" x14ac:dyDescent="0.25">
      <c r="A40" s="48">
        <v>45881</v>
      </c>
      <c r="B40" s="21" t="s">
        <v>52</v>
      </c>
      <c r="C40" s="21" t="s">
        <v>90</v>
      </c>
      <c r="D40" s="21">
        <v>1</v>
      </c>
      <c r="E40" s="21" t="s">
        <v>45</v>
      </c>
      <c r="F40" s="21" t="s">
        <v>172</v>
      </c>
      <c r="G40" s="21" t="s">
        <v>172</v>
      </c>
    </row>
    <row r="41" spans="1:7" x14ac:dyDescent="0.25">
      <c r="A41" s="48">
        <v>45882</v>
      </c>
      <c r="B41" s="21" t="s">
        <v>39</v>
      </c>
      <c r="C41" s="21" t="s">
        <v>464</v>
      </c>
      <c r="D41" s="21">
        <v>6</v>
      </c>
      <c r="E41" s="21" t="s">
        <v>45</v>
      </c>
      <c r="F41" s="21" t="s">
        <v>172</v>
      </c>
      <c r="G41" s="21" t="s">
        <v>172</v>
      </c>
    </row>
    <row r="42" spans="1:7" x14ac:dyDescent="0.25">
      <c r="A42" s="48">
        <v>45887</v>
      </c>
      <c r="B42" s="21" t="s">
        <v>35</v>
      </c>
      <c r="C42" s="21" t="s">
        <v>480</v>
      </c>
      <c r="D42" s="21">
        <v>3</v>
      </c>
      <c r="E42" s="21" t="s">
        <v>47</v>
      </c>
      <c r="F42" s="21" t="s">
        <v>295</v>
      </c>
      <c r="G42" s="21" t="s">
        <v>240</v>
      </c>
    </row>
    <row r="43" spans="1:7" x14ac:dyDescent="0.25">
      <c r="A43" s="48">
        <v>45890</v>
      </c>
      <c r="B43" s="21" t="s">
        <v>52</v>
      </c>
      <c r="C43" s="21" t="s">
        <v>89</v>
      </c>
      <c r="D43" s="21">
        <v>1</v>
      </c>
      <c r="E43" s="21" t="s">
        <v>45</v>
      </c>
      <c r="F43" s="21" t="s">
        <v>208</v>
      </c>
      <c r="G43" s="21" t="s">
        <v>415</v>
      </c>
    </row>
    <row r="44" spans="1:7" x14ac:dyDescent="0.25">
      <c r="A44" s="48">
        <v>45896</v>
      </c>
      <c r="B44" s="21" t="s">
        <v>52</v>
      </c>
      <c r="C44" s="21" t="s">
        <v>89</v>
      </c>
      <c r="D44" s="21">
        <v>1</v>
      </c>
      <c r="E44" s="21" t="s">
        <v>45</v>
      </c>
      <c r="F44" s="21" t="s">
        <v>208</v>
      </c>
      <c r="G44" s="21" t="s">
        <v>415</v>
      </c>
    </row>
    <row r="45" spans="1:7" x14ac:dyDescent="0.25">
      <c r="A45" s="48">
        <v>45902</v>
      </c>
      <c r="B45" s="21" t="s">
        <v>33</v>
      </c>
      <c r="C45" s="21" t="s">
        <v>464</v>
      </c>
      <c r="D45" s="21">
        <v>9</v>
      </c>
      <c r="E45" s="21" t="s">
        <v>45</v>
      </c>
      <c r="F45" s="21" t="s">
        <v>172</v>
      </c>
      <c r="G45" s="21" t="s">
        <v>172</v>
      </c>
    </row>
    <row r="46" spans="1:7" x14ac:dyDescent="0.25">
      <c r="A46" s="48">
        <v>45906</v>
      </c>
      <c r="B46" s="21" t="s">
        <v>88</v>
      </c>
      <c r="C46" s="21" t="s">
        <v>464</v>
      </c>
      <c r="D46" s="21">
        <v>25</v>
      </c>
      <c r="E46" s="21" t="s">
        <v>45</v>
      </c>
      <c r="F46" s="21" t="s">
        <v>172</v>
      </c>
      <c r="G46" s="21" t="s">
        <v>172</v>
      </c>
    </row>
    <row r="47" spans="1:7" x14ac:dyDescent="0.25">
      <c r="A47" s="48">
        <v>45915</v>
      </c>
      <c r="B47" s="21" t="s">
        <v>33</v>
      </c>
      <c r="C47" s="21" t="s">
        <v>464</v>
      </c>
      <c r="D47" s="21">
        <v>13</v>
      </c>
      <c r="E47" s="21" t="s">
        <v>45</v>
      </c>
      <c r="F47" s="21" t="s">
        <v>172</v>
      </c>
      <c r="G47" s="21" t="s">
        <v>172</v>
      </c>
    </row>
    <row r="48" spans="1:7" x14ac:dyDescent="0.25">
      <c r="A48" s="48">
        <v>45922</v>
      </c>
      <c r="B48" s="21" t="s">
        <v>33</v>
      </c>
      <c r="C48" s="21" t="s">
        <v>464</v>
      </c>
      <c r="D48" s="21">
        <v>10</v>
      </c>
      <c r="E48" s="21" t="s">
        <v>45</v>
      </c>
      <c r="F48" s="21" t="s">
        <v>172</v>
      </c>
      <c r="G48" s="21" t="s">
        <v>172</v>
      </c>
    </row>
    <row r="49" spans="1:7" x14ac:dyDescent="0.25">
      <c r="A49" s="48">
        <v>45929</v>
      </c>
      <c r="B49" s="21" t="s">
        <v>33</v>
      </c>
      <c r="C49" s="21" t="s">
        <v>464</v>
      </c>
      <c r="D49" s="21">
        <v>10</v>
      </c>
      <c r="E49" s="21" t="s">
        <v>45</v>
      </c>
      <c r="F49" s="21" t="s">
        <v>172</v>
      </c>
      <c r="G49" s="21" t="s">
        <v>172</v>
      </c>
    </row>
    <row r="50" spans="1:7" x14ac:dyDescent="0.25">
      <c r="A50" s="48">
        <v>45933</v>
      </c>
      <c r="B50" s="21" t="s">
        <v>52</v>
      </c>
      <c r="C50" s="21" t="s">
        <v>482</v>
      </c>
      <c r="D50" s="21">
        <v>1</v>
      </c>
      <c r="E50" s="21" t="s">
        <v>47</v>
      </c>
      <c r="F50" s="21" t="s">
        <v>413</v>
      </c>
      <c r="G50" s="21" t="s">
        <v>413</v>
      </c>
    </row>
    <row r="51" spans="1:7" x14ac:dyDescent="0.25">
      <c r="A51" s="48">
        <v>45936</v>
      </c>
      <c r="B51" s="21" t="s">
        <v>33</v>
      </c>
      <c r="C51" s="21" t="s">
        <v>464</v>
      </c>
      <c r="D51" s="21">
        <v>10</v>
      </c>
      <c r="E51" s="21" t="s">
        <v>45</v>
      </c>
      <c r="F51" s="21" t="s">
        <v>172</v>
      </c>
      <c r="G51" s="21" t="s">
        <v>172</v>
      </c>
    </row>
    <row r="52" spans="1:7" x14ac:dyDescent="0.25">
      <c r="A52" s="48">
        <v>45939</v>
      </c>
      <c r="B52" s="21" t="s">
        <v>421</v>
      </c>
      <c r="C52" s="21" t="s">
        <v>483</v>
      </c>
      <c r="D52" s="21">
        <v>18</v>
      </c>
      <c r="E52" s="21" t="s">
        <v>45</v>
      </c>
      <c r="F52" s="21" t="s">
        <v>295</v>
      </c>
      <c r="G52" s="21" t="s">
        <v>172</v>
      </c>
    </row>
    <row r="53" spans="1:7" x14ac:dyDescent="0.25">
      <c r="A53" s="48">
        <v>45940</v>
      </c>
      <c r="B53" s="21" t="s">
        <v>39</v>
      </c>
      <c r="C53" s="21" t="s">
        <v>464</v>
      </c>
      <c r="D53" s="21">
        <v>2</v>
      </c>
      <c r="E53" s="21" t="s">
        <v>45</v>
      </c>
      <c r="F53" s="21" t="s">
        <v>172</v>
      </c>
      <c r="G53" s="21" t="s">
        <v>172</v>
      </c>
    </row>
    <row r="54" spans="1:7" x14ac:dyDescent="0.25">
      <c r="A54" s="48">
        <v>45948</v>
      </c>
      <c r="B54" s="21" t="s">
        <v>88</v>
      </c>
      <c r="C54" s="21" t="s">
        <v>464</v>
      </c>
      <c r="D54" s="21">
        <v>27</v>
      </c>
      <c r="E54" s="21" t="s">
        <v>45</v>
      </c>
      <c r="F54" s="21" t="s">
        <v>172</v>
      </c>
      <c r="G54" s="21" t="s">
        <v>172</v>
      </c>
    </row>
    <row r="55" spans="1:7" x14ac:dyDescent="0.25">
      <c r="A55" s="48">
        <v>45953</v>
      </c>
      <c r="B55" s="21" t="s">
        <v>421</v>
      </c>
      <c r="C55" s="21" t="s">
        <v>484</v>
      </c>
      <c r="D55" s="21">
        <v>7</v>
      </c>
      <c r="E55" s="21" t="s">
        <v>45</v>
      </c>
      <c r="F55" s="21" t="s">
        <v>172</v>
      </c>
      <c r="G55" s="21" t="s">
        <v>172</v>
      </c>
    </row>
    <row r="56" spans="1:7" x14ac:dyDescent="0.25">
      <c r="A56" s="48">
        <v>45954</v>
      </c>
      <c r="B56" s="21" t="s">
        <v>39</v>
      </c>
      <c r="C56" s="21" t="s">
        <v>464</v>
      </c>
      <c r="D56" s="21">
        <v>2</v>
      </c>
      <c r="E56" s="21" t="s">
        <v>45</v>
      </c>
      <c r="F56" s="21" t="s">
        <v>172</v>
      </c>
      <c r="G56" s="21" t="s">
        <v>172</v>
      </c>
    </row>
    <row r="57" spans="1:7" x14ac:dyDescent="0.25">
      <c r="A57" s="48">
        <v>45956</v>
      </c>
      <c r="B57" s="21" t="s">
        <v>39</v>
      </c>
      <c r="C57" s="21" t="s">
        <v>485</v>
      </c>
      <c r="D57" s="21">
        <v>250</v>
      </c>
      <c r="E57" s="21" t="s">
        <v>45</v>
      </c>
      <c r="F57" s="21" t="s">
        <v>172</v>
      </c>
      <c r="G57" s="21" t="s">
        <v>172</v>
      </c>
    </row>
    <row r="58" spans="1:7" x14ac:dyDescent="0.25">
      <c r="A58" s="48">
        <v>45957</v>
      </c>
      <c r="B58" s="21" t="s">
        <v>33</v>
      </c>
      <c r="C58" s="21" t="s">
        <v>464</v>
      </c>
      <c r="D58" s="21">
        <v>8</v>
      </c>
      <c r="E58" s="21" t="s">
        <v>45</v>
      </c>
      <c r="F58" s="21" t="s">
        <v>172</v>
      </c>
      <c r="G58" s="21" t="s">
        <v>172</v>
      </c>
    </row>
    <row r="59" spans="1:7" x14ac:dyDescent="0.25">
      <c r="A59" s="48">
        <v>45958</v>
      </c>
      <c r="B59" s="21" t="s">
        <v>421</v>
      </c>
      <c r="C59" s="21" t="s">
        <v>131</v>
      </c>
      <c r="D59" s="21">
        <v>22</v>
      </c>
      <c r="E59" s="21" t="s">
        <v>45</v>
      </c>
      <c r="F59" s="21" t="s">
        <v>295</v>
      </c>
      <c r="G59" s="21" t="s">
        <v>267</v>
      </c>
    </row>
    <row r="60" spans="1:7" x14ac:dyDescent="0.25">
      <c r="A60" s="48">
        <v>45961</v>
      </c>
      <c r="B60" s="21" t="s">
        <v>39</v>
      </c>
      <c r="C60" s="21" t="s">
        <v>464</v>
      </c>
      <c r="D60" s="21">
        <v>2</v>
      </c>
      <c r="E60" s="21" t="s">
        <v>45</v>
      </c>
      <c r="F60" s="21" t="s">
        <v>172</v>
      </c>
      <c r="G60" s="21" t="s">
        <v>172</v>
      </c>
    </row>
    <row r="61" spans="1:7" x14ac:dyDescent="0.25">
      <c r="C61" s="33" t="s">
        <v>8</v>
      </c>
      <c r="D61" s="63">
        <f>SUM(D3:D60)</f>
        <v>1790</v>
      </c>
    </row>
  </sheetData>
  <sortState xmlns:xlrd2="http://schemas.microsoft.com/office/spreadsheetml/2017/richdata2" ref="A3:G60">
    <sortCondition ref="A3:A60"/>
  </sortState>
  <mergeCells count="2">
    <mergeCell ref="A1:G1"/>
    <mergeCell ref="I1:N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93C73-93A2-425F-BE53-C149BF3EE956}">
  <dimension ref="A1:Q39"/>
  <sheetViews>
    <sheetView showGridLines="0" topLeftCell="A23" zoomScaleNormal="100" workbookViewId="0">
      <selection activeCell="A2" sqref="A2"/>
    </sheetView>
  </sheetViews>
  <sheetFormatPr defaultColWidth="14" defaultRowHeight="15" x14ac:dyDescent="0.25"/>
  <cols>
    <col min="1" max="1" width="11.140625" style="75" bestFit="1" customWidth="1"/>
    <col min="2" max="2" width="18.85546875" style="75" bestFit="1" customWidth="1"/>
    <col min="3" max="3" width="49.5703125" style="75" bestFit="1" customWidth="1"/>
    <col min="4" max="4" width="13.42578125" style="75" bestFit="1" customWidth="1"/>
    <col min="5" max="5" width="11.5703125" style="75" bestFit="1" customWidth="1"/>
    <col min="6" max="6" width="11.7109375" style="75" bestFit="1" customWidth="1"/>
    <col min="7" max="7" width="10.28515625" style="75" bestFit="1" customWidth="1"/>
    <col min="8" max="8" width="68.5703125" style="75" customWidth="1"/>
    <col min="9" max="16384" width="14" style="75"/>
  </cols>
  <sheetData>
    <row r="1" spans="1:17" s="6" customFormat="1" x14ac:dyDescent="0.25">
      <c r="A1" s="91" t="s">
        <v>2</v>
      </c>
      <c r="B1" s="91"/>
      <c r="C1" s="91"/>
      <c r="D1" s="91"/>
      <c r="E1" s="91"/>
      <c r="F1" s="91"/>
      <c r="G1" s="91"/>
      <c r="I1" s="75"/>
      <c r="J1" s="75"/>
      <c r="K1" s="75"/>
      <c r="L1" s="75"/>
      <c r="M1" s="75"/>
      <c r="N1" s="76"/>
    </row>
    <row r="2" spans="1:17" ht="45" x14ac:dyDescent="0.25">
      <c r="A2" s="5" t="s">
        <v>4</v>
      </c>
      <c r="B2" s="5" t="s">
        <v>3</v>
      </c>
      <c r="C2" s="5" t="s">
        <v>40</v>
      </c>
      <c r="D2" s="29" t="s">
        <v>41</v>
      </c>
      <c r="E2" s="29" t="s">
        <v>44</v>
      </c>
      <c r="F2" s="29" t="s">
        <v>5</v>
      </c>
      <c r="G2" s="29" t="s">
        <v>6</v>
      </c>
      <c r="H2" s="89" t="s">
        <v>534</v>
      </c>
      <c r="I2" s="58"/>
      <c r="J2" s="58"/>
      <c r="K2" s="58"/>
      <c r="L2" s="58"/>
      <c r="M2" s="58"/>
      <c r="N2" s="58"/>
      <c r="O2" s="58"/>
      <c r="P2" s="58"/>
      <c r="Q2" s="76"/>
    </row>
    <row r="3" spans="1:17" x14ac:dyDescent="0.25">
      <c r="A3" s="23" t="s">
        <v>152</v>
      </c>
      <c r="B3" s="7" t="s">
        <v>37</v>
      </c>
      <c r="C3" s="20" t="s">
        <v>43</v>
      </c>
      <c r="D3" s="22">
        <v>12</v>
      </c>
      <c r="E3" s="22" t="s">
        <v>45</v>
      </c>
      <c r="F3" s="22" t="s">
        <v>295</v>
      </c>
      <c r="G3" s="22" t="s">
        <v>267</v>
      </c>
      <c r="O3" s="76"/>
      <c r="P3" s="76"/>
      <c r="Q3" s="76"/>
    </row>
    <row r="4" spans="1:17" x14ac:dyDescent="0.25">
      <c r="A4" s="23" t="s">
        <v>486</v>
      </c>
      <c r="B4" s="77" t="s">
        <v>37</v>
      </c>
      <c r="C4" s="20" t="s">
        <v>43</v>
      </c>
      <c r="D4" s="22">
        <v>11</v>
      </c>
      <c r="E4" s="22" t="s">
        <v>45</v>
      </c>
      <c r="F4" s="22" t="s">
        <v>295</v>
      </c>
      <c r="G4" s="22" t="s">
        <v>267</v>
      </c>
    </row>
    <row r="5" spans="1:17" x14ac:dyDescent="0.25">
      <c r="A5" s="23" t="s">
        <v>487</v>
      </c>
      <c r="B5" s="78" t="s">
        <v>37</v>
      </c>
      <c r="C5" s="20" t="s">
        <v>43</v>
      </c>
      <c r="D5" s="14">
        <v>10</v>
      </c>
      <c r="E5" s="14" t="s">
        <v>45</v>
      </c>
      <c r="F5" s="14" t="s">
        <v>295</v>
      </c>
      <c r="G5" s="14" t="s">
        <v>267</v>
      </c>
    </row>
    <row r="6" spans="1:17" x14ac:dyDescent="0.25">
      <c r="A6" s="23" t="s">
        <v>169</v>
      </c>
      <c r="B6" s="78" t="s">
        <v>37</v>
      </c>
      <c r="C6" s="20" t="s">
        <v>43</v>
      </c>
      <c r="D6" s="14">
        <v>9</v>
      </c>
      <c r="E6" s="14" t="s">
        <v>45</v>
      </c>
      <c r="F6" s="14" t="s">
        <v>295</v>
      </c>
      <c r="G6" s="14" t="s">
        <v>267</v>
      </c>
    </row>
    <row r="7" spans="1:17" x14ac:dyDescent="0.25">
      <c r="A7" s="23" t="s">
        <v>476</v>
      </c>
      <c r="B7" s="78" t="s">
        <v>37</v>
      </c>
      <c r="C7" s="20" t="s">
        <v>43</v>
      </c>
      <c r="D7" s="14">
        <v>8</v>
      </c>
      <c r="E7" s="14" t="s">
        <v>45</v>
      </c>
      <c r="F7" s="14" t="s">
        <v>295</v>
      </c>
      <c r="G7" s="14" t="s">
        <v>267</v>
      </c>
    </row>
    <row r="8" spans="1:17" x14ac:dyDescent="0.25">
      <c r="A8" s="23" t="s">
        <v>488</v>
      </c>
      <c r="B8" s="78" t="s">
        <v>36</v>
      </c>
      <c r="C8" s="20" t="s">
        <v>42</v>
      </c>
      <c r="D8" s="14">
        <v>10</v>
      </c>
      <c r="E8" s="14" t="s">
        <v>46</v>
      </c>
      <c r="F8" s="14" t="s">
        <v>267</v>
      </c>
      <c r="G8" s="14" t="s">
        <v>154</v>
      </c>
    </row>
    <row r="9" spans="1:17" x14ac:dyDescent="0.25">
      <c r="A9" s="23" t="s">
        <v>174</v>
      </c>
      <c r="B9" s="78" t="s">
        <v>38</v>
      </c>
      <c r="C9" s="20" t="s">
        <v>491</v>
      </c>
      <c r="D9" s="14">
        <v>51</v>
      </c>
      <c r="E9" s="14" t="s">
        <v>48</v>
      </c>
      <c r="F9" s="14" t="s">
        <v>157</v>
      </c>
      <c r="G9" s="14" t="s">
        <v>489</v>
      </c>
    </row>
    <row r="10" spans="1:17" x14ac:dyDescent="0.25">
      <c r="A10" s="23" t="s">
        <v>412</v>
      </c>
      <c r="B10" s="78" t="s">
        <v>37</v>
      </c>
      <c r="C10" s="20" t="s">
        <v>43</v>
      </c>
      <c r="D10" s="14">
        <v>9</v>
      </c>
      <c r="E10" s="14" t="s">
        <v>45</v>
      </c>
      <c r="F10" s="14" t="s">
        <v>295</v>
      </c>
      <c r="G10" s="14" t="s">
        <v>267</v>
      </c>
    </row>
    <row r="11" spans="1:17" x14ac:dyDescent="0.25">
      <c r="A11" s="23" t="s">
        <v>490</v>
      </c>
      <c r="B11" s="78" t="s">
        <v>37</v>
      </c>
      <c r="C11" s="20" t="s">
        <v>43</v>
      </c>
      <c r="D11" s="14">
        <v>9</v>
      </c>
      <c r="E11" s="14" t="s">
        <v>45</v>
      </c>
      <c r="F11" s="14" t="s">
        <v>295</v>
      </c>
      <c r="G11" s="14" t="s">
        <v>267</v>
      </c>
    </row>
    <row r="12" spans="1:17" x14ac:dyDescent="0.25">
      <c r="A12" s="23" t="s">
        <v>182</v>
      </c>
      <c r="B12" s="78" t="s">
        <v>37</v>
      </c>
      <c r="C12" s="20" t="s">
        <v>43</v>
      </c>
      <c r="D12" s="14">
        <v>8</v>
      </c>
      <c r="E12" s="14" t="s">
        <v>45</v>
      </c>
      <c r="F12" s="14" t="s">
        <v>295</v>
      </c>
      <c r="G12" s="14" t="s">
        <v>267</v>
      </c>
    </row>
    <row r="13" spans="1:17" x14ac:dyDescent="0.25">
      <c r="A13" s="23" t="s">
        <v>185</v>
      </c>
      <c r="B13" s="78" t="s">
        <v>37</v>
      </c>
      <c r="C13" s="20" t="s">
        <v>43</v>
      </c>
      <c r="D13" s="14">
        <v>7</v>
      </c>
      <c r="E13" s="14" t="s">
        <v>45</v>
      </c>
      <c r="F13" s="14" t="s">
        <v>295</v>
      </c>
      <c r="G13" s="14" t="s">
        <v>267</v>
      </c>
    </row>
    <row r="14" spans="1:17" x14ac:dyDescent="0.25">
      <c r="A14" s="23" t="s">
        <v>194</v>
      </c>
      <c r="B14" s="78" t="s">
        <v>38</v>
      </c>
      <c r="C14" s="20" t="s">
        <v>492</v>
      </c>
      <c r="D14" s="14">
        <v>15</v>
      </c>
      <c r="E14" s="14" t="s">
        <v>48</v>
      </c>
      <c r="F14" s="14" t="s">
        <v>172</v>
      </c>
      <c r="G14" s="14" t="s">
        <v>237</v>
      </c>
    </row>
    <row r="15" spans="1:17" x14ac:dyDescent="0.25">
      <c r="A15" s="23" t="s">
        <v>197</v>
      </c>
      <c r="B15" s="78" t="s">
        <v>37</v>
      </c>
      <c r="C15" s="20" t="s">
        <v>43</v>
      </c>
      <c r="D15" s="14">
        <v>10</v>
      </c>
      <c r="E15" s="14" t="s">
        <v>45</v>
      </c>
      <c r="F15" s="14" t="s">
        <v>295</v>
      </c>
      <c r="G15" s="14" t="s">
        <v>267</v>
      </c>
    </row>
    <row r="16" spans="1:17" x14ac:dyDescent="0.25">
      <c r="A16" s="23" t="s">
        <v>199</v>
      </c>
      <c r="B16" s="78" t="s">
        <v>37</v>
      </c>
      <c r="C16" s="20" t="s">
        <v>43</v>
      </c>
      <c r="D16" s="14">
        <v>8</v>
      </c>
      <c r="E16" s="14" t="s">
        <v>45</v>
      </c>
      <c r="F16" s="14" t="s">
        <v>295</v>
      </c>
      <c r="G16" s="14" t="s">
        <v>267</v>
      </c>
    </row>
    <row r="17" spans="1:17" x14ac:dyDescent="0.25">
      <c r="A17" s="23" t="s">
        <v>203</v>
      </c>
      <c r="B17" s="78" t="s">
        <v>39</v>
      </c>
      <c r="C17" s="20" t="s">
        <v>125</v>
      </c>
      <c r="D17" s="14">
        <v>12</v>
      </c>
      <c r="E17" s="14" t="s">
        <v>45</v>
      </c>
      <c r="F17" s="14" t="s">
        <v>295</v>
      </c>
      <c r="G17" s="14" t="s">
        <v>267</v>
      </c>
    </row>
    <row r="18" spans="1:17" x14ac:dyDescent="0.25">
      <c r="A18" s="23" t="s">
        <v>215</v>
      </c>
      <c r="B18" s="78" t="s">
        <v>36</v>
      </c>
      <c r="C18" s="20" t="s">
        <v>42</v>
      </c>
      <c r="D18" s="14">
        <v>5</v>
      </c>
      <c r="E18" s="14" t="s">
        <v>46</v>
      </c>
      <c r="F18" s="14" t="s">
        <v>267</v>
      </c>
      <c r="G18" s="14" t="s">
        <v>154</v>
      </c>
    </row>
    <row r="19" spans="1:17" x14ac:dyDescent="0.25">
      <c r="A19" s="23" t="s">
        <v>475</v>
      </c>
      <c r="B19" s="78" t="s">
        <v>36</v>
      </c>
      <c r="C19" s="20" t="s">
        <v>493</v>
      </c>
      <c r="D19" s="14">
        <v>2</v>
      </c>
      <c r="E19" s="14" t="s">
        <v>45</v>
      </c>
      <c r="F19" s="14" t="s">
        <v>295</v>
      </c>
      <c r="G19" s="14" t="s">
        <v>267</v>
      </c>
    </row>
    <row r="20" spans="1:17" x14ac:dyDescent="0.25">
      <c r="A20" s="23" t="s">
        <v>218</v>
      </c>
      <c r="B20" s="78" t="s">
        <v>36</v>
      </c>
      <c r="C20" s="20" t="s">
        <v>42</v>
      </c>
      <c r="D20" s="14">
        <v>5</v>
      </c>
      <c r="E20" s="14" t="s">
        <v>45</v>
      </c>
      <c r="F20" s="14" t="s">
        <v>313</v>
      </c>
      <c r="G20" s="14" t="s">
        <v>208</v>
      </c>
    </row>
    <row r="21" spans="1:17" x14ac:dyDescent="0.25">
      <c r="A21" s="23" t="s">
        <v>219</v>
      </c>
      <c r="B21" s="78" t="s">
        <v>36</v>
      </c>
      <c r="C21" s="20" t="s">
        <v>494</v>
      </c>
      <c r="D21" s="14">
        <v>163</v>
      </c>
      <c r="E21" s="14" t="s">
        <v>46</v>
      </c>
      <c r="F21" s="14" t="s">
        <v>267</v>
      </c>
      <c r="G21" s="14" t="s">
        <v>154</v>
      </c>
      <c r="O21" s="76"/>
      <c r="P21" s="76"/>
      <c r="Q21" s="76"/>
    </row>
    <row r="22" spans="1:17" x14ac:dyDescent="0.25">
      <c r="A22" s="23" t="s">
        <v>222</v>
      </c>
      <c r="B22" s="78" t="s">
        <v>36</v>
      </c>
      <c r="C22" s="20" t="s">
        <v>42</v>
      </c>
      <c r="D22" s="14">
        <v>5</v>
      </c>
      <c r="E22" s="14" t="s">
        <v>46</v>
      </c>
      <c r="F22" s="14" t="s">
        <v>267</v>
      </c>
      <c r="G22" s="14" t="s">
        <v>154</v>
      </c>
      <c r="O22" s="76"/>
      <c r="P22" s="76"/>
      <c r="Q22" s="76"/>
    </row>
    <row r="23" spans="1:17" x14ac:dyDescent="0.25">
      <c r="A23" s="23" t="s">
        <v>229</v>
      </c>
      <c r="B23" s="78" t="s">
        <v>7</v>
      </c>
      <c r="C23" s="20" t="s">
        <v>495</v>
      </c>
      <c r="D23" s="14">
        <v>5</v>
      </c>
      <c r="E23" s="14" t="s">
        <v>45</v>
      </c>
      <c r="F23" s="14" t="s">
        <v>295</v>
      </c>
      <c r="G23" s="14" t="s">
        <v>267</v>
      </c>
    </row>
    <row r="24" spans="1:17" x14ac:dyDescent="0.25">
      <c r="A24" s="23" t="s">
        <v>245</v>
      </c>
      <c r="B24" s="78" t="s">
        <v>36</v>
      </c>
      <c r="C24" s="20" t="s">
        <v>42</v>
      </c>
      <c r="D24" s="14">
        <v>5</v>
      </c>
      <c r="E24" s="14" t="s">
        <v>46</v>
      </c>
      <c r="F24" s="14" t="s">
        <v>267</v>
      </c>
      <c r="G24" s="14" t="s">
        <v>154</v>
      </c>
    </row>
    <row r="25" spans="1:17" x14ac:dyDescent="0.25">
      <c r="A25" s="23" t="s">
        <v>251</v>
      </c>
      <c r="B25" s="78" t="s">
        <v>37</v>
      </c>
      <c r="C25" s="20" t="s">
        <v>495</v>
      </c>
      <c r="D25" s="14">
        <v>18</v>
      </c>
      <c r="E25" s="14" t="s">
        <v>45</v>
      </c>
      <c r="F25" s="14" t="s">
        <v>295</v>
      </c>
      <c r="G25" s="14" t="s">
        <v>267</v>
      </c>
    </row>
    <row r="26" spans="1:17" x14ac:dyDescent="0.25">
      <c r="A26" s="23" t="s">
        <v>252</v>
      </c>
      <c r="B26" s="78" t="s">
        <v>7</v>
      </c>
      <c r="C26" s="20" t="s">
        <v>496</v>
      </c>
      <c r="D26" s="14">
        <v>8</v>
      </c>
      <c r="E26" s="14" t="s">
        <v>45</v>
      </c>
      <c r="F26" s="14" t="s">
        <v>295</v>
      </c>
      <c r="G26" s="14" t="s">
        <v>267</v>
      </c>
    </row>
    <row r="27" spans="1:17" x14ac:dyDescent="0.25">
      <c r="A27" s="23" t="s">
        <v>252</v>
      </c>
      <c r="B27" s="78" t="s">
        <v>37</v>
      </c>
      <c r="C27" s="20" t="s">
        <v>495</v>
      </c>
      <c r="D27" s="14">
        <v>20</v>
      </c>
      <c r="E27" s="14" t="s">
        <v>45</v>
      </c>
      <c r="F27" s="14" t="s">
        <v>295</v>
      </c>
      <c r="G27" s="14" t="s">
        <v>267</v>
      </c>
    </row>
    <row r="28" spans="1:17" x14ac:dyDescent="0.25">
      <c r="A28" s="23" t="s">
        <v>417</v>
      </c>
      <c r="B28" s="78" t="s">
        <v>37</v>
      </c>
      <c r="C28" s="20" t="s">
        <v>495</v>
      </c>
      <c r="D28" s="14">
        <v>19</v>
      </c>
      <c r="E28" s="14" t="s">
        <v>45</v>
      </c>
      <c r="F28" s="14" t="s">
        <v>295</v>
      </c>
      <c r="G28" s="14" t="s">
        <v>267</v>
      </c>
    </row>
    <row r="29" spans="1:17" x14ac:dyDescent="0.25">
      <c r="A29" s="23" t="s">
        <v>260</v>
      </c>
      <c r="B29" s="78" t="s">
        <v>37</v>
      </c>
      <c r="C29" s="20" t="s">
        <v>133</v>
      </c>
      <c r="D29" s="14">
        <v>9</v>
      </c>
      <c r="E29" s="14" t="s">
        <v>45</v>
      </c>
      <c r="F29" s="14" t="s">
        <v>295</v>
      </c>
      <c r="G29" s="14" t="s">
        <v>267</v>
      </c>
    </row>
    <row r="30" spans="1:17" x14ac:dyDescent="0.25">
      <c r="A30" s="23" t="s">
        <v>261</v>
      </c>
      <c r="B30" s="78" t="s">
        <v>37</v>
      </c>
      <c r="C30" s="20" t="s">
        <v>495</v>
      </c>
      <c r="D30" s="14">
        <v>17</v>
      </c>
      <c r="E30" s="14" t="s">
        <v>45</v>
      </c>
      <c r="F30" s="14" t="s">
        <v>295</v>
      </c>
      <c r="G30" s="14" t="s">
        <v>267</v>
      </c>
    </row>
    <row r="31" spans="1:17" x14ac:dyDescent="0.25">
      <c r="A31" s="23" t="s">
        <v>262</v>
      </c>
      <c r="B31" s="78" t="s">
        <v>37</v>
      </c>
      <c r="C31" s="20" t="s">
        <v>495</v>
      </c>
      <c r="D31" s="14">
        <v>15</v>
      </c>
      <c r="E31" s="14" t="s">
        <v>45</v>
      </c>
      <c r="F31" s="14" t="s">
        <v>295</v>
      </c>
      <c r="G31" s="14" t="s">
        <v>267</v>
      </c>
    </row>
    <row r="32" spans="1:17" x14ac:dyDescent="0.25">
      <c r="A32" s="23" t="s">
        <v>418</v>
      </c>
      <c r="B32" s="78" t="s">
        <v>36</v>
      </c>
      <c r="C32" s="20" t="s">
        <v>42</v>
      </c>
      <c r="D32" s="14">
        <v>6</v>
      </c>
      <c r="E32" s="14" t="s">
        <v>46</v>
      </c>
      <c r="F32" s="14" t="s">
        <v>267</v>
      </c>
      <c r="G32" s="14" t="s">
        <v>154</v>
      </c>
    </row>
    <row r="33" spans="1:7" x14ac:dyDescent="0.25">
      <c r="A33" s="23" t="s">
        <v>275</v>
      </c>
      <c r="B33" s="78" t="s">
        <v>36</v>
      </c>
      <c r="C33" s="20" t="s">
        <v>42</v>
      </c>
      <c r="D33" s="14">
        <v>14</v>
      </c>
      <c r="E33" s="14" t="s">
        <v>45</v>
      </c>
      <c r="F33" s="14" t="s">
        <v>295</v>
      </c>
      <c r="G33" s="14" t="s">
        <v>267</v>
      </c>
    </row>
    <row r="34" spans="1:7" x14ac:dyDescent="0.25">
      <c r="A34" s="23" t="s">
        <v>278</v>
      </c>
      <c r="B34" s="78" t="s">
        <v>37</v>
      </c>
      <c r="C34" s="20" t="s">
        <v>495</v>
      </c>
      <c r="D34" s="14">
        <v>43</v>
      </c>
      <c r="E34" s="14" t="s">
        <v>45</v>
      </c>
      <c r="F34" s="14" t="s">
        <v>295</v>
      </c>
      <c r="G34" s="14" t="s">
        <v>267</v>
      </c>
    </row>
    <row r="35" spans="1:7" x14ac:dyDescent="0.25">
      <c r="A35" s="23" t="s">
        <v>279</v>
      </c>
      <c r="B35" s="78" t="s">
        <v>32</v>
      </c>
      <c r="C35" s="20" t="s">
        <v>497</v>
      </c>
      <c r="D35" s="14">
        <v>115</v>
      </c>
      <c r="E35" s="14" t="s">
        <v>46</v>
      </c>
      <c r="F35" s="14" t="s">
        <v>267</v>
      </c>
      <c r="G35" s="14" t="s">
        <v>154</v>
      </c>
    </row>
    <row r="36" spans="1:7" x14ac:dyDescent="0.25">
      <c r="A36" s="23" t="s">
        <v>288</v>
      </c>
      <c r="B36" s="78" t="s">
        <v>38</v>
      </c>
      <c r="C36" s="20" t="s">
        <v>498</v>
      </c>
      <c r="D36" s="14">
        <v>20</v>
      </c>
      <c r="E36" s="14" t="s">
        <v>45</v>
      </c>
      <c r="F36" s="14" t="s">
        <v>313</v>
      </c>
      <c r="G36" s="14" t="s">
        <v>208</v>
      </c>
    </row>
    <row r="37" spans="1:7" x14ac:dyDescent="0.25">
      <c r="A37" s="23" t="s">
        <v>289</v>
      </c>
      <c r="B37" s="78" t="s">
        <v>36</v>
      </c>
      <c r="C37" s="20" t="s">
        <v>42</v>
      </c>
      <c r="D37" s="14">
        <v>43</v>
      </c>
      <c r="E37" s="14" t="s">
        <v>46</v>
      </c>
      <c r="F37" s="14" t="s">
        <v>267</v>
      </c>
      <c r="G37" s="14" t="s">
        <v>154</v>
      </c>
    </row>
    <row r="38" spans="1:7" x14ac:dyDescent="0.25">
      <c r="A38" s="23" t="s">
        <v>289</v>
      </c>
      <c r="B38" s="78" t="s">
        <v>37</v>
      </c>
      <c r="C38" s="20" t="s">
        <v>133</v>
      </c>
      <c r="D38" s="14">
        <v>11</v>
      </c>
      <c r="E38" s="14" t="s">
        <v>45</v>
      </c>
      <c r="F38" s="14" t="s">
        <v>295</v>
      </c>
      <c r="G38" s="14" t="s">
        <v>267</v>
      </c>
    </row>
    <row r="39" spans="1:7" x14ac:dyDescent="0.25">
      <c r="C39" s="79" t="s">
        <v>8</v>
      </c>
      <c r="D39" s="63">
        <f>SUM(D3:D38)</f>
        <v>737</v>
      </c>
      <c r="E39" s="19"/>
      <c r="F39" s="19"/>
      <c r="G39" s="19"/>
    </row>
  </sheetData>
  <mergeCells count="1">
    <mergeCell ref="A1:G1"/>
  </mergeCell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E3DB3-C743-4727-9803-3D1D18C5CF44}">
  <dimension ref="A1:Q35"/>
  <sheetViews>
    <sheetView showGridLines="0" zoomScale="118" zoomScaleNormal="118" workbookViewId="0">
      <selection activeCell="A2" sqref="A2"/>
    </sheetView>
  </sheetViews>
  <sheetFormatPr defaultColWidth="9.140625" defaultRowHeight="15" x14ac:dyDescent="0.25"/>
  <cols>
    <col min="1" max="1" width="10.42578125" style="72" bestFit="1" customWidth="1"/>
    <col min="2" max="2" width="20" style="4" bestFit="1" customWidth="1"/>
    <col min="3" max="3" width="19.5703125" style="4" bestFit="1" customWidth="1"/>
    <col min="4" max="4" width="20" style="4" bestFit="1" customWidth="1"/>
    <col min="5" max="5" width="10.5703125" style="4" bestFit="1" customWidth="1"/>
    <col min="6" max="6" width="16.7109375" style="4" bestFit="1" customWidth="1"/>
    <col min="7" max="7" width="14" style="4" bestFit="1" customWidth="1"/>
    <col min="8" max="8" width="42.85546875" style="4" bestFit="1" customWidth="1"/>
    <col min="9" max="10" width="15" style="4" customWidth="1"/>
    <col min="11" max="14" width="8.7109375" style="4" customWidth="1"/>
    <col min="15" max="17" width="12.42578125" style="4" customWidth="1"/>
    <col min="18" max="16384" width="9.140625" style="4"/>
  </cols>
  <sheetData>
    <row r="1" spans="1:17" s="6" customFormat="1" x14ac:dyDescent="0.25">
      <c r="A1" s="91" t="s">
        <v>2</v>
      </c>
      <c r="B1" s="91"/>
      <c r="C1" s="91"/>
      <c r="D1" s="91"/>
      <c r="E1" s="91"/>
      <c r="F1" s="91"/>
      <c r="G1" s="91"/>
      <c r="I1" s="4"/>
      <c r="J1" s="4"/>
      <c r="K1" s="4"/>
      <c r="L1" s="4"/>
      <c r="M1" s="4"/>
      <c r="N1" s="26"/>
    </row>
    <row r="2" spans="1:17" ht="30" x14ac:dyDescent="0.25">
      <c r="A2" s="71" t="s">
        <v>4</v>
      </c>
      <c r="B2" s="5" t="s">
        <v>3</v>
      </c>
      <c r="C2" s="5" t="s">
        <v>40</v>
      </c>
      <c r="D2" s="29" t="s">
        <v>41</v>
      </c>
      <c r="E2" s="29" t="s">
        <v>44</v>
      </c>
      <c r="F2" s="29" t="s">
        <v>5</v>
      </c>
      <c r="G2" s="29" t="s">
        <v>6</v>
      </c>
      <c r="H2" s="59" t="s">
        <v>96</v>
      </c>
      <c r="I2" s="58"/>
      <c r="J2" s="58"/>
      <c r="K2" s="58"/>
      <c r="L2" s="58"/>
      <c r="M2" s="58"/>
      <c r="N2" s="58"/>
      <c r="O2" s="58"/>
      <c r="P2" s="58"/>
      <c r="Q2" s="26"/>
    </row>
    <row r="3" spans="1:17" x14ac:dyDescent="0.25">
      <c r="A3" s="23" t="s">
        <v>161</v>
      </c>
      <c r="B3" s="7" t="s">
        <v>52</v>
      </c>
      <c r="C3" s="20" t="s">
        <v>500</v>
      </c>
      <c r="D3" s="22">
        <v>30</v>
      </c>
      <c r="E3" s="22" t="s">
        <v>45</v>
      </c>
      <c r="F3" s="22" t="s">
        <v>414</v>
      </c>
      <c r="G3" s="22" t="s">
        <v>226</v>
      </c>
      <c r="O3" s="26"/>
      <c r="P3" s="26"/>
      <c r="Q3" s="26"/>
    </row>
    <row r="4" spans="1:17" x14ac:dyDescent="0.25">
      <c r="A4" s="23" t="s">
        <v>487</v>
      </c>
      <c r="B4" s="8" t="s">
        <v>52</v>
      </c>
      <c r="C4" s="20" t="s">
        <v>501</v>
      </c>
      <c r="D4" s="22">
        <v>30</v>
      </c>
      <c r="E4" s="22" t="s">
        <v>45</v>
      </c>
      <c r="F4" s="22" t="s">
        <v>313</v>
      </c>
      <c r="G4" s="22" t="s">
        <v>411</v>
      </c>
    </row>
    <row r="5" spans="1:17" x14ac:dyDescent="0.25">
      <c r="A5" s="23" t="s">
        <v>412</v>
      </c>
      <c r="B5" s="13" t="s">
        <v>52</v>
      </c>
      <c r="C5" s="20" t="s">
        <v>423</v>
      </c>
      <c r="D5" s="14">
        <v>15</v>
      </c>
      <c r="E5" s="14" t="s">
        <v>45</v>
      </c>
      <c r="F5" s="14" t="s">
        <v>413</v>
      </c>
      <c r="G5" s="14" t="s">
        <v>414</v>
      </c>
    </row>
    <row r="6" spans="1:17" x14ac:dyDescent="0.25">
      <c r="A6" s="23" t="s">
        <v>197</v>
      </c>
      <c r="B6" s="13" t="s">
        <v>7</v>
      </c>
      <c r="C6" s="20" t="s">
        <v>50</v>
      </c>
      <c r="D6" s="14">
        <v>11</v>
      </c>
      <c r="E6" s="14" t="s">
        <v>45</v>
      </c>
      <c r="F6" s="14" t="s">
        <v>313</v>
      </c>
      <c r="G6" s="14" t="s">
        <v>208</v>
      </c>
    </row>
    <row r="7" spans="1:17" x14ac:dyDescent="0.25">
      <c r="A7" s="23" t="s">
        <v>211</v>
      </c>
      <c r="B7" s="13" t="s">
        <v>52</v>
      </c>
      <c r="C7" s="20" t="s">
        <v>502</v>
      </c>
      <c r="D7" s="14">
        <v>30</v>
      </c>
      <c r="E7" s="14" t="s">
        <v>47</v>
      </c>
      <c r="F7" s="14" t="s">
        <v>267</v>
      </c>
      <c r="G7" s="14" t="s">
        <v>240</v>
      </c>
    </row>
    <row r="8" spans="1:17" x14ac:dyDescent="0.25">
      <c r="A8" s="23" t="s">
        <v>218</v>
      </c>
      <c r="B8" s="13" t="s">
        <v>52</v>
      </c>
      <c r="C8" s="20" t="s">
        <v>503</v>
      </c>
      <c r="D8" s="14">
        <v>17</v>
      </c>
      <c r="E8" s="14" t="s">
        <v>47</v>
      </c>
      <c r="F8" s="14" t="s">
        <v>172</v>
      </c>
      <c r="G8" s="14" t="s">
        <v>208</v>
      </c>
    </row>
    <row r="9" spans="1:17" x14ac:dyDescent="0.25">
      <c r="A9" s="23" t="s">
        <v>499</v>
      </c>
      <c r="B9" s="13" t="s">
        <v>52</v>
      </c>
      <c r="C9" s="20" t="s">
        <v>504</v>
      </c>
      <c r="D9" s="14">
        <v>14</v>
      </c>
      <c r="E9" s="14" t="s">
        <v>47</v>
      </c>
      <c r="F9" s="14" t="s">
        <v>160</v>
      </c>
      <c r="G9" s="14" t="s">
        <v>157</v>
      </c>
    </row>
    <row r="10" spans="1:17" x14ac:dyDescent="0.25">
      <c r="A10" s="23" t="s">
        <v>228</v>
      </c>
      <c r="B10" s="13" t="s">
        <v>52</v>
      </c>
      <c r="C10" s="20" t="s">
        <v>134</v>
      </c>
      <c r="D10" s="14">
        <v>12</v>
      </c>
      <c r="E10" s="14" t="s">
        <v>47</v>
      </c>
      <c r="F10" s="14" t="s">
        <v>295</v>
      </c>
      <c r="G10" s="14" t="s">
        <v>157</v>
      </c>
    </row>
    <row r="11" spans="1:17" x14ac:dyDescent="0.25">
      <c r="A11" s="23" t="s">
        <v>235</v>
      </c>
      <c r="B11" s="13" t="s">
        <v>52</v>
      </c>
      <c r="C11" s="20" t="s">
        <v>505</v>
      </c>
      <c r="D11" s="14">
        <v>6</v>
      </c>
      <c r="E11" s="14" t="s">
        <v>47</v>
      </c>
      <c r="F11" s="14" t="s">
        <v>243</v>
      </c>
      <c r="G11" s="14" t="s">
        <v>157</v>
      </c>
    </row>
    <row r="12" spans="1:17" x14ac:dyDescent="0.25">
      <c r="A12" s="23" t="s">
        <v>235</v>
      </c>
      <c r="B12" s="13" t="s">
        <v>53</v>
      </c>
      <c r="C12" s="20" t="s">
        <v>50</v>
      </c>
      <c r="D12" s="14">
        <v>35</v>
      </c>
      <c r="E12" s="14" t="s">
        <v>45</v>
      </c>
      <c r="F12" s="14" t="s">
        <v>313</v>
      </c>
      <c r="G12" s="14" t="s">
        <v>208</v>
      </c>
    </row>
    <row r="13" spans="1:17" x14ac:dyDescent="0.25">
      <c r="A13" s="23" t="s">
        <v>235</v>
      </c>
      <c r="B13" s="13" t="s">
        <v>7</v>
      </c>
      <c r="C13" s="20" t="s">
        <v>137</v>
      </c>
      <c r="D13" s="14">
        <v>13</v>
      </c>
      <c r="E13" s="14" t="s">
        <v>47</v>
      </c>
      <c r="F13" s="14" t="s">
        <v>208</v>
      </c>
      <c r="G13" s="14" t="s">
        <v>313</v>
      </c>
    </row>
    <row r="14" spans="1:17" x14ac:dyDescent="0.25">
      <c r="A14" s="23" t="s">
        <v>245</v>
      </c>
      <c r="B14" s="13" t="s">
        <v>7</v>
      </c>
      <c r="C14" s="20" t="s">
        <v>136</v>
      </c>
      <c r="D14" s="14">
        <v>2</v>
      </c>
      <c r="E14" s="14" t="s">
        <v>47</v>
      </c>
      <c r="F14" s="14" t="s">
        <v>267</v>
      </c>
      <c r="G14" s="14" t="s">
        <v>240</v>
      </c>
    </row>
    <row r="15" spans="1:17" x14ac:dyDescent="0.25">
      <c r="A15" s="23" t="s">
        <v>245</v>
      </c>
      <c r="B15" s="13" t="s">
        <v>7</v>
      </c>
      <c r="C15" s="20" t="s">
        <v>506</v>
      </c>
      <c r="D15" s="14">
        <v>1</v>
      </c>
      <c r="E15" s="14" t="s">
        <v>47</v>
      </c>
      <c r="F15" s="14" t="s">
        <v>267</v>
      </c>
      <c r="G15" s="14" t="s">
        <v>240</v>
      </c>
    </row>
    <row r="16" spans="1:17" x14ac:dyDescent="0.25">
      <c r="A16" s="23" t="s">
        <v>248</v>
      </c>
      <c r="B16" s="13" t="s">
        <v>7</v>
      </c>
      <c r="C16" s="20" t="s">
        <v>50</v>
      </c>
      <c r="D16" s="14">
        <v>2</v>
      </c>
      <c r="E16" s="14" t="s">
        <v>45</v>
      </c>
      <c r="F16" s="14" t="s">
        <v>313</v>
      </c>
      <c r="G16" s="14" t="s">
        <v>208</v>
      </c>
    </row>
    <row r="17" spans="1:17" x14ac:dyDescent="0.25">
      <c r="A17" s="23" t="s">
        <v>260</v>
      </c>
      <c r="B17" s="13" t="s">
        <v>53</v>
      </c>
      <c r="C17" s="20" t="s">
        <v>138</v>
      </c>
      <c r="D17" s="14">
        <v>38</v>
      </c>
      <c r="E17" s="14" t="s">
        <v>48</v>
      </c>
      <c r="F17" s="14" t="s">
        <v>172</v>
      </c>
      <c r="G17" s="14" t="s">
        <v>187</v>
      </c>
    </row>
    <row r="18" spans="1:17" x14ac:dyDescent="0.25">
      <c r="A18" s="23" t="s">
        <v>261</v>
      </c>
      <c r="B18" s="13" t="s">
        <v>53</v>
      </c>
      <c r="C18" s="20" t="s">
        <v>50</v>
      </c>
      <c r="D18" s="14">
        <v>6</v>
      </c>
      <c r="E18" s="14" t="s">
        <v>45</v>
      </c>
      <c r="F18" s="14" t="s">
        <v>313</v>
      </c>
      <c r="G18" s="14" t="s">
        <v>208</v>
      </c>
    </row>
    <row r="19" spans="1:17" x14ac:dyDescent="0.25">
      <c r="A19" s="23" t="s">
        <v>261</v>
      </c>
      <c r="B19" s="13" t="s">
        <v>7</v>
      </c>
      <c r="C19" s="20" t="s">
        <v>135</v>
      </c>
      <c r="D19" s="14">
        <v>2</v>
      </c>
      <c r="E19" s="14" t="s">
        <v>45</v>
      </c>
      <c r="F19" s="14" t="s">
        <v>411</v>
      </c>
      <c r="G19" s="14" t="s">
        <v>415</v>
      </c>
    </row>
    <row r="20" spans="1:17" x14ac:dyDescent="0.25">
      <c r="A20" s="23" t="s">
        <v>418</v>
      </c>
      <c r="B20" s="13" t="s">
        <v>7</v>
      </c>
      <c r="C20" s="20" t="s">
        <v>506</v>
      </c>
      <c r="D20" s="14">
        <v>1</v>
      </c>
      <c r="E20" s="14" t="s">
        <v>47</v>
      </c>
      <c r="F20" s="14" t="s">
        <v>411</v>
      </c>
      <c r="G20" s="14" t="s">
        <v>272</v>
      </c>
      <c r="O20" s="26"/>
      <c r="P20" s="26"/>
      <c r="Q20" s="26"/>
    </row>
    <row r="21" spans="1:17" x14ac:dyDescent="0.25">
      <c r="A21" s="23" t="s">
        <v>418</v>
      </c>
      <c r="B21" s="13" t="s">
        <v>7</v>
      </c>
      <c r="C21" s="20" t="s">
        <v>506</v>
      </c>
      <c r="D21" s="14">
        <v>1</v>
      </c>
      <c r="E21" s="14" t="s">
        <v>47</v>
      </c>
      <c r="F21" s="14" t="s">
        <v>411</v>
      </c>
      <c r="G21" s="14" t="s">
        <v>272</v>
      </c>
      <c r="O21" s="26"/>
      <c r="P21" s="26"/>
      <c r="Q21" s="26"/>
    </row>
    <row r="22" spans="1:17" x14ac:dyDescent="0.25">
      <c r="A22" s="23" t="s">
        <v>275</v>
      </c>
      <c r="B22" s="13" t="s">
        <v>53</v>
      </c>
      <c r="C22" s="20" t="s">
        <v>136</v>
      </c>
      <c r="D22" s="14">
        <v>23</v>
      </c>
      <c r="E22" s="14" t="s">
        <v>47</v>
      </c>
      <c r="F22" s="14" t="s">
        <v>267</v>
      </c>
      <c r="G22" s="14" t="s">
        <v>240</v>
      </c>
    </row>
    <row r="23" spans="1:17" x14ac:dyDescent="0.25">
      <c r="A23" s="23" t="s">
        <v>278</v>
      </c>
      <c r="B23" s="13" t="s">
        <v>7</v>
      </c>
      <c r="C23" s="20" t="s">
        <v>140</v>
      </c>
      <c r="D23" s="14">
        <v>2</v>
      </c>
      <c r="E23" s="14" t="s">
        <v>48</v>
      </c>
      <c r="F23" s="14" t="s">
        <v>160</v>
      </c>
      <c r="G23" s="14" t="s">
        <v>187</v>
      </c>
    </row>
    <row r="24" spans="1:17" x14ac:dyDescent="0.25">
      <c r="A24" s="23" t="s">
        <v>278</v>
      </c>
      <c r="B24" s="13" t="s">
        <v>7</v>
      </c>
      <c r="C24" s="20" t="s">
        <v>140</v>
      </c>
      <c r="D24" s="14">
        <v>2</v>
      </c>
      <c r="E24" s="14" t="s">
        <v>48</v>
      </c>
      <c r="F24" s="14" t="s">
        <v>160</v>
      </c>
      <c r="G24" s="14" t="s">
        <v>187</v>
      </c>
    </row>
    <row r="25" spans="1:17" x14ac:dyDescent="0.25">
      <c r="A25" s="23" t="s">
        <v>278</v>
      </c>
      <c r="B25" s="13" t="s">
        <v>7</v>
      </c>
      <c r="C25" s="20" t="s">
        <v>140</v>
      </c>
      <c r="D25" s="14">
        <v>1</v>
      </c>
      <c r="E25" s="14" t="s">
        <v>48</v>
      </c>
      <c r="F25" s="14" t="s">
        <v>160</v>
      </c>
      <c r="G25" s="14" t="s">
        <v>176</v>
      </c>
    </row>
    <row r="26" spans="1:17" x14ac:dyDescent="0.25">
      <c r="A26" s="23" t="s">
        <v>278</v>
      </c>
      <c r="B26" s="13" t="s">
        <v>7</v>
      </c>
      <c r="C26" s="20" t="s">
        <v>140</v>
      </c>
      <c r="D26" s="14">
        <v>2</v>
      </c>
      <c r="E26" s="14" t="s">
        <v>48</v>
      </c>
      <c r="F26" s="14" t="s">
        <v>160</v>
      </c>
      <c r="G26" s="14" t="s">
        <v>176</v>
      </c>
    </row>
    <row r="27" spans="1:17" x14ac:dyDescent="0.25">
      <c r="A27" s="23" t="s">
        <v>288</v>
      </c>
      <c r="B27" s="13" t="s">
        <v>7</v>
      </c>
      <c r="C27" s="20" t="s">
        <v>140</v>
      </c>
      <c r="D27" s="14">
        <v>1</v>
      </c>
      <c r="E27" s="14" t="s">
        <v>48</v>
      </c>
      <c r="F27" s="14" t="s">
        <v>160</v>
      </c>
      <c r="G27" s="14" t="s">
        <v>187</v>
      </c>
    </row>
    <row r="28" spans="1:17" x14ac:dyDescent="0.25">
      <c r="A28" s="23" t="s">
        <v>288</v>
      </c>
      <c r="B28" s="13" t="s">
        <v>7</v>
      </c>
      <c r="C28" s="20" t="s">
        <v>506</v>
      </c>
      <c r="D28" s="14">
        <v>1</v>
      </c>
      <c r="E28" s="14" t="s">
        <v>47</v>
      </c>
      <c r="F28" s="14" t="s">
        <v>411</v>
      </c>
      <c r="G28" s="14" t="s">
        <v>272</v>
      </c>
    </row>
    <row r="29" spans="1:17" x14ac:dyDescent="0.25">
      <c r="A29" s="23" t="s">
        <v>288</v>
      </c>
      <c r="B29" s="13" t="s">
        <v>7</v>
      </c>
      <c r="C29" s="20" t="s">
        <v>506</v>
      </c>
      <c r="D29" s="14">
        <v>1</v>
      </c>
      <c r="E29" s="14" t="s">
        <v>47</v>
      </c>
      <c r="F29" s="14" t="s">
        <v>411</v>
      </c>
      <c r="G29" s="14" t="s">
        <v>272</v>
      </c>
    </row>
    <row r="30" spans="1:17" x14ac:dyDescent="0.25">
      <c r="A30" s="23" t="s">
        <v>288</v>
      </c>
      <c r="B30" s="13" t="s">
        <v>7</v>
      </c>
      <c r="C30" s="20" t="s">
        <v>506</v>
      </c>
      <c r="D30" s="14">
        <v>2</v>
      </c>
      <c r="E30" s="14" t="s">
        <v>47</v>
      </c>
      <c r="F30" s="14" t="s">
        <v>411</v>
      </c>
      <c r="G30" s="14" t="s">
        <v>272</v>
      </c>
    </row>
    <row r="31" spans="1:17" x14ac:dyDescent="0.25">
      <c r="A31" s="23" t="s">
        <v>288</v>
      </c>
      <c r="B31" s="13" t="s">
        <v>7</v>
      </c>
      <c r="C31" s="20" t="s">
        <v>506</v>
      </c>
      <c r="D31" s="14">
        <v>2</v>
      </c>
      <c r="E31" s="14" t="s">
        <v>47</v>
      </c>
      <c r="F31" s="14" t="s">
        <v>411</v>
      </c>
      <c r="G31" s="14" t="s">
        <v>272</v>
      </c>
    </row>
    <row r="32" spans="1:17" x14ac:dyDescent="0.25">
      <c r="A32" s="23" t="s">
        <v>288</v>
      </c>
      <c r="B32" s="13" t="s">
        <v>7</v>
      </c>
      <c r="C32" s="20" t="s">
        <v>506</v>
      </c>
      <c r="D32" s="14">
        <v>1</v>
      </c>
      <c r="E32" s="14" t="s">
        <v>47</v>
      </c>
      <c r="F32" s="14" t="s">
        <v>411</v>
      </c>
      <c r="G32" s="14" t="s">
        <v>272</v>
      </c>
    </row>
    <row r="33" spans="1:7" x14ac:dyDescent="0.25">
      <c r="A33" s="23" t="s">
        <v>288</v>
      </c>
      <c r="B33" s="13" t="s">
        <v>7</v>
      </c>
      <c r="C33" s="20" t="s">
        <v>506</v>
      </c>
      <c r="D33" s="14">
        <v>2</v>
      </c>
      <c r="E33" s="14" t="s">
        <v>47</v>
      </c>
      <c r="F33" s="14" t="s">
        <v>411</v>
      </c>
      <c r="G33" s="14" t="s">
        <v>272</v>
      </c>
    </row>
    <row r="34" spans="1:7" x14ac:dyDescent="0.25">
      <c r="A34" s="23" t="s">
        <v>289</v>
      </c>
      <c r="B34" s="13" t="s">
        <v>7</v>
      </c>
      <c r="C34" s="20" t="s">
        <v>139</v>
      </c>
      <c r="D34" s="14">
        <v>1</v>
      </c>
      <c r="E34" s="14" t="s">
        <v>47</v>
      </c>
      <c r="F34" s="14" t="s">
        <v>411</v>
      </c>
      <c r="G34" s="14" t="s">
        <v>157</v>
      </c>
    </row>
    <row r="35" spans="1:7" x14ac:dyDescent="0.25">
      <c r="C35" s="15" t="s">
        <v>8</v>
      </c>
      <c r="D35" s="63">
        <f>SUM(D3:D34)</f>
        <v>307</v>
      </c>
    </row>
  </sheetData>
  <mergeCells count="1">
    <mergeCell ref="A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F7DD8-9A57-44C3-B6B6-76AB34F874A1}">
  <dimension ref="A1:Q9"/>
  <sheetViews>
    <sheetView showGridLines="0" zoomScale="98" zoomScaleNormal="98" workbookViewId="0"/>
  </sheetViews>
  <sheetFormatPr defaultColWidth="9.140625" defaultRowHeight="15" x14ac:dyDescent="0.25"/>
  <cols>
    <col min="1" max="1" width="6.42578125" style="4" customWidth="1"/>
    <col min="2" max="2" width="10.7109375" style="4" bestFit="1" customWidth="1"/>
    <col min="3" max="3" width="14.28515625" style="4" bestFit="1" customWidth="1"/>
    <col min="4" max="4" width="19.85546875" style="4" bestFit="1" customWidth="1"/>
    <col min="5" max="5" width="8.5703125" style="4" bestFit="1" customWidth="1"/>
    <col min="6" max="6" width="16.7109375" style="4" bestFit="1" customWidth="1"/>
    <col min="7" max="7" width="14" style="4" bestFit="1" customWidth="1"/>
    <col min="8" max="8" width="9.140625" style="4"/>
    <col min="9" max="9" width="10.140625" style="4" bestFit="1" customWidth="1"/>
    <col min="10" max="10" width="23.140625" style="4" bestFit="1" customWidth="1"/>
    <col min="11" max="11" width="7.42578125" style="4" bestFit="1" customWidth="1"/>
    <col min="12" max="12" width="8.42578125" style="4" bestFit="1" customWidth="1"/>
    <col min="13" max="13" width="9" style="4" bestFit="1" customWidth="1"/>
    <col min="14" max="14" width="8" style="4" bestFit="1" customWidth="1"/>
    <col min="15" max="15" width="11.28515625" style="4" bestFit="1" customWidth="1"/>
    <col min="16" max="17" width="12.42578125" style="4" customWidth="1"/>
    <col min="18" max="16384" width="9.140625" style="4"/>
  </cols>
  <sheetData>
    <row r="1" spans="1:17" ht="15.75" x14ac:dyDescent="0.25">
      <c r="A1" s="85" t="s">
        <v>535</v>
      </c>
    </row>
    <row r="2" spans="1:17" x14ac:dyDescent="0.25">
      <c r="A2" s="59"/>
    </row>
    <row r="3" spans="1:17" s="6" customFormat="1" x14ac:dyDescent="0.25">
      <c r="A3" s="91" t="s">
        <v>2</v>
      </c>
      <c r="B3" s="91"/>
      <c r="C3" s="91"/>
      <c r="D3" s="91"/>
      <c r="E3" s="91"/>
      <c r="F3" s="91"/>
      <c r="G3" s="91"/>
      <c r="I3" s="92" t="s">
        <v>1</v>
      </c>
      <c r="J3" s="92"/>
      <c r="K3" s="92"/>
      <c r="L3" s="92"/>
      <c r="M3" s="92"/>
      <c r="N3" s="92"/>
      <c r="O3" s="92"/>
    </row>
    <row r="4" spans="1:17" ht="30" x14ac:dyDescent="0.25">
      <c r="A4" s="5" t="s">
        <v>4</v>
      </c>
      <c r="B4" s="5" t="s">
        <v>3</v>
      </c>
      <c r="C4" s="5" t="s">
        <v>40</v>
      </c>
      <c r="D4" s="29" t="s">
        <v>41</v>
      </c>
      <c r="E4" s="29" t="s">
        <v>44</v>
      </c>
      <c r="F4" s="29" t="s">
        <v>5</v>
      </c>
      <c r="G4" s="29" t="s">
        <v>6</v>
      </c>
      <c r="H4" s="59"/>
      <c r="I4" s="5" t="s">
        <v>9</v>
      </c>
      <c r="J4" s="5" t="s">
        <v>57</v>
      </c>
      <c r="K4" s="5" t="s">
        <v>517</v>
      </c>
      <c r="L4" s="5" t="s">
        <v>518</v>
      </c>
      <c r="M4" s="5" t="s">
        <v>525</v>
      </c>
      <c r="N4" s="5" t="s">
        <v>520</v>
      </c>
      <c r="O4" s="5" t="s">
        <v>76</v>
      </c>
    </row>
    <row r="5" spans="1:17" x14ac:dyDescent="0.25">
      <c r="A5" s="23"/>
      <c r="B5" s="7"/>
      <c r="C5" s="20"/>
      <c r="D5" s="22"/>
      <c r="E5" s="22"/>
      <c r="F5" s="22"/>
      <c r="G5" s="22"/>
      <c r="I5" s="60"/>
      <c r="J5" s="60"/>
      <c r="K5" s="60"/>
      <c r="L5" s="60"/>
      <c r="M5" s="60"/>
      <c r="N5" s="60"/>
      <c r="O5" s="60"/>
      <c r="P5" s="26"/>
      <c r="Q5" s="26"/>
    </row>
    <row r="6" spans="1:17" x14ac:dyDescent="0.25">
      <c r="A6" s="23"/>
      <c r="B6" s="8"/>
      <c r="C6" s="20"/>
      <c r="D6" s="22"/>
      <c r="E6" s="22"/>
      <c r="F6" s="22"/>
      <c r="G6" s="22"/>
      <c r="I6" s="60"/>
      <c r="J6" s="60"/>
      <c r="K6" s="60"/>
      <c r="L6" s="60"/>
      <c r="M6" s="60"/>
      <c r="N6" s="60"/>
      <c r="O6" s="60"/>
    </row>
    <row r="7" spans="1:17" x14ac:dyDescent="0.25">
      <c r="A7" s="23"/>
      <c r="B7" s="13"/>
      <c r="C7" s="13"/>
      <c r="D7" s="14"/>
      <c r="E7" s="14"/>
      <c r="F7" s="14"/>
      <c r="G7" s="14"/>
      <c r="J7" s="34" t="s">
        <v>8</v>
      </c>
      <c r="K7" s="49">
        <f>SUM(K5:K6)</f>
        <v>0</v>
      </c>
      <c r="L7" s="49">
        <f t="shared" ref="L7:N7" si="0">SUM(L5:L6)</f>
        <v>0</v>
      </c>
      <c r="M7" s="49">
        <f t="shared" si="0"/>
        <v>0</v>
      </c>
      <c r="N7" s="49">
        <f t="shared" si="0"/>
        <v>0</v>
      </c>
      <c r="O7" s="49">
        <f>SUM(K7:N7)</f>
        <v>0</v>
      </c>
    </row>
    <row r="8" spans="1:17" x14ac:dyDescent="0.25">
      <c r="A8" s="23"/>
      <c r="B8" s="13"/>
      <c r="C8" s="13"/>
      <c r="D8" s="14"/>
      <c r="E8" s="14"/>
      <c r="F8" s="14"/>
      <c r="G8" s="14"/>
      <c r="I8" s="26"/>
      <c r="J8" s="32"/>
      <c r="L8" s="31"/>
      <c r="M8" s="31"/>
      <c r="N8" s="31"/>
      <c r="O8" s="31"/>
    </row>
    <row r="9" spans="1:17" x14ac:dyDescent="0.25">
      <c r="A9" s="61"/>
      <c r="B9" s="26"/>
      <c r="C9" s="30" t="s">
        <v>8</v>
      </c>
      <c r="D9" s="33">
        <f>SUM(D5:D8)</f>
        <v>0</v>
      </c>
      <c r="E9" s="62"/>
      <c r="F9" s="62"/>
      <c r="G9" s="62"/>
    </row>
  </sheetData>
  <mergeCells count="2">
    <mergeCell ref="A3:G3"/>
    <mergeCell ref="I3:O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A6F38-195F-44AC-91F6-7A826A312BC7}">
  <dimension ref="A1:J9"/>
  <sheetViews>
    <sheetView showGridLines="0" zoomScale="80" zoomScaleNormal="80" workbookViewId="0">
      <selection activeCell="K7" sqref="K7"/>
    </sheetView>
  </sheetViews>
  <sheetFormatPr defaultColWidth="9.140625" defaultRowHeight="15" x14ac:dyDescent="0.25"/>
  <cols>
    <col min="1" max="1" width="11.5703125" style="4" bestFit="1" customWidth="1"/>
    <col min="2" max="2" width="10.7109375" style="4" bestFit="1" customWidth="1"/>
    <col min="3" max="3" width="38" style="4" bestFit="1" customWidth="1"/>
    <col min="4" max="4" width="10.7109375" style="4" bestFit="1" customWidth="1"/>
    <col min="5" max="5" width="12" style="4" bestFit="1" customWidth="1"/>
    <col min="6" max="6" width="11.42578125" style="4" bestFit="1" customWidth="1"/>
    <col min="7" max="7" width="7.7109375" style="4" bestFit="1" customWidth="1"/>
    <col min="8" max="8" width="9.140625" style="4"/>
    <col min="9" max="9" width="10.140625" style="4" customWidth="1"/>
    <col min="10" max="10" width="12.42578125" style="4" customWidth="1"/>
    <col min="11" max="16384" width="9.140625" style="4"/>
  </cols>
  <sheetData>
    <row r="1" spans="1:10" s="6" customFormat="1" x14ac:dyDescent="0.25">
      <c r="A1" s="91" t="s">
        <v>2</v>
      </c>
      <c r="B1" s="91"/>
      <c r="C1" s="91"/>
      <c r="D1" s="91"/>
      <c r="E1" s="91"/>
      <c r="F1" s="91"/>
      <c r="G1" s="91"/>
    </row>
    <row r="2" spans="1:10" ht="30" x14ac:dyDescent="0.25">
      <c r="A2" s="5" t="s">
        <v>4</v>
      </c>
      <c r="B2" s="5" t="s">
        <v>3</v>
      </c>
      <c r="C2" s="5" t="s">
        <v>40</v>
      </c>
      <c r="D2" s="29" t="s">
        <v>41</v>
      </c>
      <c r="E2" s="29" t="s">
        <v>44</v>
      </c>
      <c r="F2" s="29" t="s">
        <v>5</v>
      </c>
      <c r="G2" s="29" t="s">
        <v>6</v>
      </c>
      <c r="H2" s="59" t="s">
        <v>96</v>
      </c>
    </row>
    <row r="3" spans="1:10" x14ac:dyDescent="0.25">
      <c r="A3" s="23" t="s">
        <v>315</v>
      </c>
      <c r="B3" s="8" t="s">
        <v>35</v>
      </c>
      <c r="C3" s="20" t="s">
        <v>510</v>
      </c>
      <c r="D3" s="22">
        <v>2</v>
      </c>
      <c r="E3" s="22" t="s">
        <v>47</v>
      </c>
      <c r="F3" s="22">
        <v>1</v>
      </c>
      <c r="G3" s="22">
        <v>8</v>
      </c>
      <c r="I3" s="26"/>
      <c r="J3" s="26"/>
    </row>
    <row r="4" spans="1:10" x14ac:dyDescent="0.25">
      <c r="A4" s="23" t="s">
        <v>322</v>
      </c>
      <c r="B4" s="13" t="s">
        <v>35</v>
      </c>
      <c r="C4" s="20" t="s">
        <v>511</v>
      </c>
      <c r="D4" s="14">
        <v>3</v>
      </c>
      <c r="E4" s="14" t="s">
        <v>47</v>
      </c>
      <c r="F4" s="14">
        <v>12</v>
      </c>
      <c r="G4" s="14">
        <v>11</v>
      </c>
    </row>
    <row r="5" spans="1:10" x14ac:dyDescent="0.25">
      <c r="A5" s="23" t="s">
        <v>507</v>
      </c>
      <c r="B5" s="13" t="s">
        <v>35</v>
      </c>
      <c r="C5" s="20" t="s">
        <v>512</v>
      </c>
      <c r="D5" s="14">
        <v>4</v>
      </c>
      <c r="E5" s="14" t="s">
        <v>47</v>
      </c>
      <c r="F5" s="14" t="s">
        <v>413</v>
      </c>
      <c r="G5" s="14" t="s">
        <v>313</v>
      </c>
    </row>
    <row r="6" spans="1:10" x14ac:dyDescent="0.25">
      <c r="A6" s="23" t="s">
        <v>507</v>
      </c>
      <c r="B6" s="13" t="s">
        <v>35</v>
      </c>
      <c r="C6" s="20" t="s">
        <v>513</v>
      </c>
      <c r="D6" s="14">
        <v>4</v>
      </c>
      <c r="E6" s="14" t="s">
        <v>47</v>
      </c>
      <c r="F6" s="14" t="s">
        <v>413</v>
      </c>
      <c r="G6" s="14" t="s">
        <v>313</v>
      </c>
    </row>
    <row r="7" spans="1:10" x14ac:dyDescent="0.25">
      <c r="A7" s="23" t="s">
        <v>508</v>
      </c>
      <c r="B7" s="13" t="s">
        <v>35</v>
      </c>
      <c r="C7" s="20" t="s">
        <v>514</v>
      </c>
      <c r="D7" s="14">
        <v>11</v>
      </c>
      <c r="E7" s="14" t="s">
        <v>47</v>
      </c>
      <c r="F7" s="14" t="s">
        <v>414</v>
      </c>
      <c r="G7" s="14" t="s">
        <v>234</v>
      </c>
    </row>
    <row r="8" spans="1:10" x14ac:dyDescent="0.25">
      <c r="A8" s="23" t="s">
        <v>509</v>
      </c>
      <c r="B8" s="13" t="s">
        <v>35</v>
      </c>
      <c r="C8" s="20" t="s">
        <v>515</v>
      </c>
      <c r="D8" s="14">
        <v>5</v>
      </c>
      <c r="E8" s="14" t="s">
        <v>45</v>
      </c>
      <c r="F8" s="14" t="s">
        <v>267</v>
      </c>
      <c r="G8" s="14" t="s">
        <v>295</v>
      </c>
    </row>
    <row r="9" spans="1:10" x14ac:dyDescent="0.25">
      <c r="A9" s="61"/>
      <c r="B9" s="26"/>
      <c r="C9" s="30" t="s">
        <v>8</v>
      </c>
      <c r="D9" s="33">
        <f>SUM(D3:D8)</f>
        <v>29</v>
      </c>
      <c r="E9" s="62"/>
      <c r="F9" s="62"/>
      <c r="G9" s="62"/>
    </row>
  </sheetData>
  <mergeCells count="1">
    <mergeCell ref="A1:G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B07BC-394B-40EF-B077-C379F0CA31CD}">
  <dimension ref="A1:Q9"/>
  <sheetViews>
    <sheetView showGridLines="0" zoomScale="112" zoomScaleNormal="112" workbookViewId="0">
      <selection activeCell="H17" sqref="H17"/>
    </sheetView>
  </sheetViews>
  <sheetFormatPr defaultColWidth="9.140625" defaultRowHeight="15" x14ac:dyDescent="0.25"/>
  <cols>
    <col min="1" max="1" width="7.28515625" style="4" customWidth="1"/>
    <col min="2" max="2" width="14.28515625" style="4" bestFit="1" customWidth="1"/>
    <col min="3" max="3" width="18.85546875" style="4" bestFit="1" customWidth="1"/>
    <col min="4" max="4" width="13.42578125" style="4" bestFit="1" customWidth="1"/>
    <col min="5" max="5" width="10" style="4" bestFit="1" customWidth="1"/>
    <col min="6" max="6" width="14" style="4" bestFit="1" customWidth="1"/>
    <col min="7" max="7" width="10.28515625" style="4" bestFit="1" customWidth="1"/>
    <col min="8" max="8" width="9.140625" style="4"/>
    <col min="9" max="9" width="13.140625" style="4" bestFit="1" customWidth="1"/>
    <col min="10" max="10" width="17.7109375" style="4" bestFit="1" customWidth="1"/>
    <col min="11" max="12" width="6.7109375" style="4" bestFit="1" customWidth="1"/>
    <col min="13" max="13" width="7.140625" style="4" bestFit="1" customWidth="1"/>
    <col min="14" max="14" width="6.7109375" style="4" bestFit="1" customWidth="1"/>
    <col min="15" max="15" width="8.7109375" style="4" bestFit="1" customWidth="1"/>
    <col min="16" max="17" width="12.42578125" style="4" customWidth="1"/>
    <col min="18" max="16384" width="9.140625" style="4"/>
  </cols>
  <sheetData>
    <row r="1" spans="1:17" ht="15.75" x14ac:dyDescent="0.25">
      <c r="A1" s="85" t="s">
        <v>535</v>
      </c>
    </row>
    <row r="3" spans="1:17" s="6" customFormat="1" x14ac:dyDescent="0.25">
      <c r="A3" s="91" t="s">
        <v>2</v>
      </c>
      <c r="B3" s="91"/>
      <c r="C3" s="91"/>
      <c r="D3" s="91"/>
      <c r="E3" s="91"/>
      <c r="F3" s="91"/>
      <c r="G3" s="91"/>
      <c r="I3" s="90" t="s">
        <v>1</v>
      </c>
      <c r="J3" s="90"/>
      <c r="K3" s="90"/>
      <c r="L3" s="90"/>
      <c r="M3" s="90"/>
      <c r="N3" s="90"/>
      <c r="O3" s="90"/>
    </row>
    <row r="4" spans="1:17" ht="30" x14ac:dyDescent="0.25">
      <c r="A4" s="5" t="s">
        <v>4</v>
      </c>
      <c r="B4" s="5" t="s">
        <v>3</v>
      </c>
      <c r="C4" s="5" t="s">
        <v>40</v>
      </c>
      <c r="D4" s="29" t="s">
        <v>41</v>
      </c>
      <c r="E4" s="29" t="s">
        <v>44</v>
      </c>
      <c r="F4" s="29" t="s">
        <v>5</v>
      </c>
      <c r="G4" s="29" t="s">
        <v>6</v>
      </c>
      <c r="H4" s="59"/>
      <c r="I4" s="5" t="s">
        <v>9</v>
      </c>
      <c r="J4" s="5" t="s">
        <v>57</v>
      </c>
      <c r="K4" s="5" t="s">
        <v>517</v>
      </c>
      <c r="L4" s="5" t="s">
        <v>518</v>
      </c>
      <c r="M4" s="5" t="s">
        <v>525</v>
      </c>
      <c r="N4" s="5" t="s">
        <v>520</v>
      </c>
      <c r="O4" s="5" t="s">
        <v>76</v>
      </c>
    </row>
    <row r="5" spans="1:17" x14ac:dyDescent="0.25">
      <c r="A5" s="23"/>
      <c r="B5" s="13"/>
      <c r="C5" s="13"/>
      <c r="D5" s="14"/>
      <c r="E5" s="14"/>
      <c r="F5" s="14"/>
      <c r="G5" s="14"/>
      <c r="I5" s="3"/>
      <c r="J5" s="3"/>
      <c r="K5" s="35"/>
      <c r="L5" s="35"/>
      <c r="M5" s="35"/>
      <c r="N5" s="35"/>
      <c r="O5" s="37"/>
      <c r="P5" s="26"/>
      <c r="Q5" s="26"/>
    </row>
    <row r="6" spans="1:17" x14ac:dyDescent="0.25">
      <c r="A6" s="23"/>
      <c r="B6" s="13"/>
      <c r="C6" s="13"/>
      <c r="D6" s="14"/>
      <c r="E6" s="14"/>
      <c r="F6" s="14"/>
      <c r="G6" s="14"/>
      <c r="I6" s="26"/>
      <c r="J6" s="32" t="s">
        <v>8</v>
      </c>
      <c r="K6" s="31">
        <f t="shared" ref="K6:N6" si="0">SUM(K5:K5)</f>
        <v>0</v>
      </c>
      <c r="L6" s="31">
        <f t="shared" si="0"/>
        <v>0</v>
      </c>
      <c r="M6" s="31">
        <f t="shared" si="0"/>
        <v>0</v>
      </c>
      <c r="N6" s="31">
        <f t="shared" si="0"/>
        <v>0</v>
      </c>
      <c r="O6" s="31">
        <f>SUM(K6:N6)</f>
        <v>0</v>
      </c>
    </row>
    <row r="7" spans="1:17" x14ac:dyDescent="0.25">
      <c r="A7" s="23"/>
      <c r="B7" s="13"/>
      <c r="C7" s="13"/>
      <c r="D7" s="14"/>
      <c r="E7" s="14"/>
      <c r="F7" s="14"/>
      <c r="G7" s="14"/>
      <c r="I7" s="26"/>
      <c r="J7" s="26"/>
      <c r="K7" s="26"/>
      <c r="L7" s="26"/>
      <c r="M7" s="26"/>
      <c r="N7" s="26"/>
      <c r="O7" s="26"/>
    </row>
    <row r="8" spans="1:17" x14ac:dyDescent="0.25">
      <c r="A8" s="23"/>
      <c r="B8" s="13"/>
      <c r="C8" s="13"/>
      <c r="D8" s="14"/>
      <c r="E8" s="14"/>
      <c r="F8" s="14"/>
      <c r="G8" s="14"/>
      <c r="I8" s="27"/>
      <c r="J8"/>
      <c r="O8" s="26"/>
    </row>
    <row r="9" spans="1:17" x14ac:dyDescent="0.25">
      <c r="A9" s="61"/>
      <c r="B9" s="26"/>
      <c r="C9" s="30" t="s">
        <v>8</v>
      </c>
      <c r="D9" s="33">
        <f>SUM(D5:D8)</f>
        <v>0</v>
      </c>
      <c r="E9" s="62"/>
      <c r="F9" s="62"/>
      <c r="G9" s="62"/>
    </row>
  </sheetData>
  <mergeCells count="2">
    <mergeCell ref="A3:G3"/>
    <mergeCell ref="I3:O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Cover Page </vt:lpstr>
      <vt:lpstr>Big Reuse </vt:lpstr>
      <vt:lpstr>Outstanding Renewal Enterprises</vt:lpstr>
      <vt:lpstr>Earth Matter</vt:lpstr>
      <vt:lpstr>Fund for the City of New York</vt:lpstr>
      <vt:lpstr>Council on the Environment, Inc</vt:lpstr>
      <vt:lpstr>Green City Force</vt:lpstr>
      <vt:lpstr>The Brotherhood Sister Sol</vt:lpstr>
      <vt:lpstr>Red Hook Initiative</vt:lpstr>
      <vt:lpstr>Cypress Hills Local Development</vt:lpstr>
      <vt:lpstr>BKRot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 Ireland</dc:creator>
  <cp:lastModifiedBy>Liguori, Madelynn (DSNY)</cp:lastModifiedBy>
  <cp:lastPrinted>2025-07-17T20:04:37Z</cp:lastPrinted>
  <dcterms:created xsi:type="dcterms:W3CDTF">2015-06-05T18:17:20Z</dcterms:created>
  <dcterms:modified xsi:type="dcterms:W3CDTF">2026-01-28T18:44:52Z</dcterms:modified>
</cp:coreProperties>
</file>