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nderson\Desktop\Nicole\Terms and Conditions\T&amp;C FY23\"/>
    </mc:Choice>
  </mc:AlternateContent>
  <bookViews>
    <workbookView xWindow="28680" yWindow="-120" windowWidth="29040" windowHeight="15990"/>
  </bookViews>
  <sheets>
    <sheet name="ENDGBV" sheetId="1" r:id="rId1"/>
  </sheets>
  <definedNames>
    <definedName name="_xlnm.Print_Area" localSheetId="0">ENDGBV!$A$1:$D$27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21" i="1"/>
  <c r="B11" i="1"/>
  <c r="B5" i="1"/>
  <c r="B10" i="1"/>
  <c r="B16" i="1"/>
  <c r="B7" i="1"/>
  <c r="B18" i="1"/>
  <c r="B23" i="1"/>
  <c r="B25" i="1"/>
</calcChain>
</file>

<file path=xl/sharedStrings.xml><?xml version="1.0" encoding="utf-8"?>
<sst xmlns="http://schemas.openxmlformats.org/spreadsheetml/2006/main" count="38" uniqueCount="29">
  <si>
    <t>Total ENDGBV Budget</t>
  </si>
  <si>
    <t>Total MOCJ</t>
  </si>
  <si>
    <t>0505</t>
  </si>
  <si>
    <t>002</t>
  </si>
  <si>
    <t>FJC Expanded Hours</t>
  </si>
  <si>
    <t>0501</t>
  </si>
  <si>
    <t>FJC Contracts</t>
  </si>
  <si>
    <t>BC</t>
  </si>
  <si>
    <t>UA</t>
  </si>
  <si>
    <t>OTPS - FJC Contracts at MOCJ</t>
  </si>
  <si>
    <t>Total</t>
  </si>
  <si>
    <t>OTPS Subtotal</t>
  </si>
  <si>
    <t>9190</t>
  </si>
  <si>
    <t>Home+</t>
  </si>
  <si>
    <t>Family Violence</t>
  </si>
  <si>
    <t>9191</t>
  </si>
  <si>
    <t>Abusive Partner Intervention (Int. Violence at Home)</t>
  </si>
  <si>
    <t>RAPP expansion and Early RAPP</t>
  </si>
  <si>
    <t>Legal Services, Housing Training, FJCs Security/Maintenance, and  FJC Mental Health</t>
  </si>
  <si>
    <t>Central Office/IT</t>
  </si>
  <si>
    <t>OTPS</t>
  </si>
  <si>
    <t>PS Subtotal</t>
  </si>
  <si>
    <t>MO Staff IC</t>
  </si>
  <si>
    <t>0802/0803</t>
  </si>
  <si>
    <t>PS Funding/Overtime</t>
  </si>
  <si>
    <t>FY23</t>
  </si>
  <si>
    <t>ENDGBV Budget - ADP 23 Budget Plan</t>
  </si>
  <si>
    <t>PS - 85 HC</t>
  </si>
  <si>
    <t>$ in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</si>
</sst>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,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164" fontId="3" fillId="0" borderId="8" xfId="0" applyNumberFormat="1" applyFont="1" applyBorder="1"/>
    <xf numFmtId="0" fontId="3" fillId="0" borderId="9" xfId="0" applyFont="1" applyBorder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164" fontId="2" fillId="0" borderId="10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164" fontId="2" fillId="0" borderId="13" xfId="0" applyNumberFormat="1" applyFont="1" applyBorder="1"/>
    <xf numFmtId="0" fontId="2" fillId="0" borderId="14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2" xfId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164" fontId="3" fillId="0" borderId="0" xfId="0" applyNumberFormat="1" applyFont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6" xfId="0" applyFont="1" applyBorder="1"/>
    <xf numFmtId="164" fontId="2" fillId="0" borderId="17" xfId="0" applyNumberFormat="1" applyFont="1" applyBorder="1"/>
    <xf numFmtId="0" fontId="0" fillId="0" borderId="18" xfId="0" applyBorder="1"/>
    <xf numFmtId="164" fontId="2" fillId="0" borderId="7" xfId="0" applyNumberFormat="1" applyFont="1" applyBorder="1"/>
    <xf numFmtId="0" fontId="2" fillId="0" borderId="9" xfId="0" applyFont="1" applyBorder="1"/>
    <xf numFmtId="0" fontId="2" fillId="0" borderId="4" xfId="0" quotePrefix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0" xfId="0" applyNumberFormat="1" applyFont="1"/>
    <xf numFmtId="0" fontId="2" fillId="0" borderId="5" xfId="0" applyFont="1" applyBorder="1" applyAlignment="1">
      <alignment horizontal="left" wrapText="1"/>
    </xf>
    <xf numFmtId="0" fontId="0" fillId="0" borderId="19" xfId="0" applyBorder="1"/>
    <xf numFmtId="0" fontId="2" fillId="0" borderId="5" xfId="0" applyFont="1" applyBorder="1"/>
    <xf numFmtId="0" fontId="0" fillId="0" borderId="11" xfId="0" applyBorder="1"/>
    <xf numFmtId="0" fontId="0" fillId="0" borderId="15" xfId="0" applyBorder="1"/>
    <xf numFmtId="0" fontId="2" fillId="0" borderId="12" xfId="0" applyFont="1" applyBorder="1"/>
    <xf numFmtId="0" fontId="2" fillId="0" borderId="14" xfId="0" applyFont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3" fontId="3" fillId="2" borderId="21" xfId="1" applyFont="1" applyFill="1" applyBorder="1" applyAlignment="1">
      <alignment horizontal="right"/>
    </xf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5" fillId="0" borderId="0" xfId="0" applyFont="1"/>
    <xf numFmtId="43" fontId="0" fillId="0" borderId="0" xfId="1" applyFont="1"/>
    <xf numFmtId="3" fontId="0" fillId="0" borderId="0" xfId="0" applyNumberFormat="1"/>
    <xf numFmtId="165" fontId="0" fillId="0" borderId="0" xfId="1" applyNumberFormat="1" applyFont="1"/>
    <xf numFmtId="43" fontId="0" fillId="0" borderId="0" xfId="0" applyNumberFormat="1"/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22" xfId="0" applyFont="1" applyFill="1" applyBorder="1"/>
    <xf numFmtId="0" fontId="0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zoomScale="110" zoomScaleNormal="110" workbookViewId="0">
      <selection activeCell="A28" sqref="A28"/>
    </sheetView>
  </sheetViews>
  <sheetFormatPr defaultRowHeight="15" x14ac:dyDescent="0.25"/>
  <cols>
    <col min="1" max="1" width="58.85546875" customWidth="1"/>
    <col min="2" max="2" width="8.7109375" customWidth="1"/>
    <col min="3" max="3" width="4.42578125" bestFit="1" customWidth="1"/>
    <col min="4" max="4" width="11" customWidth="1"/>
    <col min="7" max="7" width="13.28515625" bestFit="1" customWidth="1"/>
    <col min="8" max="8" width="14.28515625" bestFit="1" customWidth="1"/>
    <col min="9" max="9" width="9.28515625" bestFit="1" customWidth="1"/>
    <col min="10" max="10" width="13.28515625" bestFit="1" customWidth="1"/>
  </cols>
  <sheetData>
    <row r="1" spans="1:10" ht="16.5" thickBot="1" x14ac:dyDescent="0.3">
      <c r="A1" s="50" t="s">
        <v>26</v>
      </c>
      <c r="B1" s="49"/>
      <c r="C1" s="49"/>
      <c r="D1" s="48"/>
    </row>
    <row r="2" spans="1:10" x14ac:dyDescent="0.25">
      <c r="A2" s="59" t="s">
        <v>28</v>
      </c>
      <c r="B2" s="47" t="s">
        <v>25</v>
      </c>
      <c r="C2" s="46" t="s">
        <v>8</v>
      </c>
      <c r="D2" s="45" t="s">
        <v>7</v>
      </c>
    </row>
    <row r="3" spans="1:10" x14ac:dyDescent="0.25">
      <c r="A3" s="44"/>
      <c r="B3" s="43"/>
      <c r="C3" s="42"/>
      <c r="D3" s="41"/>
    </row>
    <row r="4" spans="1:10" x14ac:dyDescent="0.25">
      <c r="A4" s="25" t="s">
        <v>27</v>
      </c>
      <c r="B4" s="37"/>
      <c r="C4" s="39"/>
      <c r="D4" s="6"/>
    </row>
    <row r="5" spans="1:10" x14ac:dyDescent="0.25">
      <c r="A5" s="36" t="s">
        <v>24</v>
      </c>
      <c r="B5" s="29">
        <f>5749228+22071+3050-377000-362216+68716</f>
        <v>5103849</v>
      </c>
      <c r="C5" s="34">
        <v>205</v>
      </c>
      <c r="D5" s="33" t="s">
        <v>23</v>
      </c>
      <c r="E5" s="51"/>
      <c r="F5" s="1"/>
    </row>
    <row r="6" spans="1:10" x14ac:dyDescent="0.25">
      <c r="A6" s="36" t="s">
        <v>22</v>
      </c>
      <c r="B6" s="14">
        <f>1371381+464378</f>
        <v>1835759</v>
      </c>
      <c r="C6" s="34">
        <v>105</v>
      </c>
      <c r="D6" s="33" t="s">
        <v>12</v>
      </c>
    </row>
    <row r="7" spans="1:10" x14ac:dyDescent="0.25">
      <c r="A7" s="35" t="s">
        <v>21</v>
      </c>
      <c r="B7" s="29">
        <f>SUM(B5:B6)</f>
        <v>6939608</v>
      </c>
      <c r="C7" s="34"/>
      <c r="D7" s="33"/>
    </row>
    <row r="8" spans="1:10" x14ac:dyDescent="0.25">
      <c r="A8" s="40"/>
      <c r="B8" s="37"/>
      <c r="C8" s="39"/>
      <c r="D8" s="6"/>
    </row>
    <row r="9" spans="1:10" x14ac:dyDescent="0.25">
      <c r="A9" s="25" t="s">
        <v>20</v>
      </c>
      <c r="B9" s="37"/>
      <c r="C9" s="39"/>
      <c r="D9" s="6"/>
      <c r="H9" s="1"/>
    </row>
    <row r="10" spans="1:10" x14ac:dyDescent="0.25">
      <c r="A10" s="36" t="s">
        <v>19</v>
      </c>
      <c r="B10" s="29">
        <f>907636+3815+539174</f>
        <v>1450625</v>
      </c>
      <c r="C10" s="34">
        <v>105</v>
      </c>
      <c r="D10" s="33" t="s">
        <v>12</v>
      </c>
    </row>
    <row r="11" spans="1:10" ht="36" customHeight="1" x14ac:dyDescent="0.25">
      <c r="A11" s="38" t="s">
        <v>18</v>
      </c>
      <c r="B11" s="37">
        <f>500000+500000+65000+317266+176476+84664+195180+158226+2335288+45127+2269750-578787-556088+1000000-1134875</f>
        <v>5377227</v>
      </c>
      <c r="C11" s="34">
        <v>105</v>
      </c>
      <c r="D11" s="33" t="s">
        <v>12</v>
      </c>
      <c r="E11" s="1"/>
      <c r="G11" s="52"/>
      <c r="J11" s="53"/>
    </row>
    <row r="12" spans="1:10" x14ac:dyDescent="0.25">
      <c r="A12" s="36" t="s">
        <v>17</v>
      </c>
      <c r="B12" s="29">
        <v>1925400</v>
      </c>
      <c r="C12" s="34">
        <v>105</v>
      </c>
      <c r="D12" s="33" t="s">
        <v>12</v>
      </c>
      <c r="G12" s="55"/>
      <c r="J12" s="53"/>
    </row>
    <row r="13" spans="1:10" x14ac:dyDescent="0.25">
      <c r="A13" s="36" t="s">
        <v>16</v>
      </c>
      <c r="B13" s="29">
        <v>1902705</v>
      </c>
      <c r="C13" s="34">
        <v>105</v>
      </c>
      <c r="D13" s="33" t="s">
        <v>15</v>
      </c>
    </row>
    <row r="14" spans="1:10" x14ac:dyDescent="0.25">
      <c r="A14" s="36" t="s">
        <v>14</v>
      </c>
      <c r="B14" s="29">
        <v>1150000</v>
      </c>
      <c r="C14" s="34">
        <v>105</v>
      </c>
      <c r="D14" s="33" t="s">
        <v>12</v>
      </c>
    </row>
    <row r="15" spans="1:10" x14ac:dyDescent="0.25">
      <c r="A15" s="36" t="s">
        <v>13</v>
      </c>
      <c r="B15" s="14">
        <v>1066922</v>
      </c>
      <c r="C15" s="34">
        <v>105</v>
      </c>
      <c r="D15" s="33" t="s">
        <v>12</v>
      </c>
      <c r="H15" s="52"/>
    </row>
    <row r="16" spans="1:10" x14ac:dyDescent="0.25">
      <c r="A16" s="35" t="s">
        <v>11</v>
      </c>
      <c r="B16" s="29">
        <f>SUM(B10:B15)</f>
        <v>12872879</v>
      </c>
      <c r="C16" s="34"/>
      <c r="D16" s="33"/>
      <c r="G16" s="60"/>
      <c r="H16" s="60"/>
      <c r="I16" s="60"/>
    </row>
    <row r="17" spans="1:10" x14ac:dyDescent="0.25">
      <c r="A17" s="32"/>
      <c r="B17" s="31"/>
      <c r="C17" s="30"/>
      <c r="D17" s="26"/>
      <c r="G17" s="58"/>
      <c r="H17" s="56"/>
      <c r="I17" s="56"/>
    </row>
    <row r="18" spans="1:10" x14ac:dyDescent="0.25">
      <c r="A18" s="28" t="s">
        <v>10</v>
      </c>
      <c r="B18" s="10">
        <f>B7+B16</f>
        <v>19812487</v>
      </c>
      <c r="C18" s="27"/>
      <c r="D18" s="26"/>
      <c r="F18" s="1"/>
      <c r="G18" s="56"/>
      <c r="H18" s="56"/>
      <c r="I18" s="56"/>
      <c r="J18" s="54"/>
    </row>
    <row r="19" spans="1:10" x14ac:dyDescent="0.25">
      <c r="A19" s="25"/>
      <c r="B19" s="24"/>
      <c r="D19" s="6"/>
      <c r="H19" s="1"/>
    </row>
    <row r="20" spans="1:10" x14ac:dyDescent="0.25">
      <c r="A20" s="23" t="s">
        <v>9</v>
      </c>
      <c r="B20" s="22" t="s">
        <v>25</v>
      </c>
      <c r="C20" s="21" t="s">
        <v>8</v>
      </c>
      <c r="D20" s="20" t="s">
        <v>7</v>
      </c>
      <c r="H20" s="57"/>
      <c r="I20" s="57"/>
    </row>
    <row r="21" spans="1:10" x14ac:dyDescent="0.25">
      <c r="A21" s="19" t="s">
        <v>6</v>
      </c>
      <c r="B21" s="18">
        <f>7541982+346860+363056-2269750+578787+556088+1134875</f>
        <v>8251898</v>
      </c>
      <c r="C21" s="17" t="s">
        <v>3</v>
      </c>
      <c r="D21" s="16" t="s">
        <v>5</v>
      </c>
      <c r="F21" s="1"/>
      <c r="H21" s="57"/>
      <c r="I21" s="57"/>
    </row>
    <row r="22" spans="1:10" x14ac:dyDescent="0.25">
      <c r="A22" s="15" t="s">
        <v>4</v>
      </c>
      <c r="B22" s="14">
        <v>0</v>
      </c>
      <c r="C22" s="13" t="s">
        <v>3</v>
      </c>
      <c r="D22" s="12" t="s">
        <v>2</v>
      </c>
      <c r="H22" s="57"/>
      <c r="I22" s="57"/>
    </row>
    <row r="23" spans="1:10" x14ac:dyDescent="0.25">
      <c r="A23" s="11" t="s">
        <v>1</v>
      </c>
      <c r="B23" s="10">
        <f>B21+B22</f>
        <v>8251898</v>
      </c>
      <c r="C23" s="9"/>
      <c r="D23" s="8"/>
    </row>
    <row r="24" spans="1:10" x14ac:dyDescent="0.25">
      <c r="A24" s="7"/>
      <c r="D24" s="6"/>
    </row>
    <row r="25" spans="1:10" ht="15.75" thickBot="1" x14ac:dyDescent="0.3">
      <c r="A25" s="5" t="s">
        <v>0</v>
      </c>
      <c r="B25" s="4">
        <f>B23+B18</f>
        <v>28064385</v>
      </c>
      <c r="C25" s="3"/>
      <c r="D25" s="2"/>
    </row>
    <row r="26" spans="1:10" x14ac:dyDescent="0.25">
      <c r="B26" s="1"/>
    </row>
    <row r="27" spans="1:10" x14ac:dyDescent="0.25">
      <c r="B27" s="1"/>
    </row>
  </sheetData>
  <mergeCells count="1">
    <mergeCell ref="G16:I16"/>
  </mergeCells>
  <pageMargins left="0.7" right="0.7" top="0.75" bottom="0.75" header="0.3" footer="0.3"/>
  <pageSetup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ENDGBV</vt:lpstr>
      <vt:lpstr>ENDGBV!Print_Area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Brickner, John</dc:creator>
  <cp:lastModifiedBy>Anderson, Nicole</cp:lastModifiedBy>
  <dcterms:created xsi:type="dcterms:W3CDTF">2022-01-26T17:25:27Z</dcterms:created>
  <dcterms:modified xsi:type="dcterms:W3CDTF">2022-07-26T18:14:37Z</dcterms:modified>
</cp:coreProperties>
</file>