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an372192\AppData\Local\Microsoft\Windows\INetCache\Content.Outlook\QHLFHEWD\"/>
    </mc:Choice>
  </mc:AlternateContent>
  <bookViews>
    <workbookView xWindow="0" yWindow="0" windowWidth="25200" windowHeight="11850"/>
  </bookViews>
  <sheets>
    <sheet name="Oth Cat Grants as of Jan Plan" sheetId="1" r:id="rId1"/>
  </sheets>
  <definedNames>
    <definedName name="_con96" localSheetId="0">#REF!</definedName>
    <definedName name="_con96">#REF!</definedName>
    <definedName name="_xlnm._FilterDatabase" localSheetId="0" hidden="1">'Oth Cat Grants as of Jan Plan'!$A$4:$J$6</definedName>
    <definedName name="acdstaff" localSheetId="0">#REF!</definedName>
    <definedName name="acdstaff">#REF!</definedName>
    <definedName name="anscount" hidden="1">1</definedName>
    <definedName name="aprcomp" localSheetId="0">#REF!</definedName>
    <definedName name="aprcomp">#REF!</definedName>
    <definedName name="APRCON" localSheetId="0">#REF!</definedName>
    <definedName name="APRCON">#REF!</definedName>
    <definedName name="att" localSheetId="0">#REF!</definedName>
    <definedName name="att">#REF!</definedName>
    <definedName name="attn" localSheetId="0">#REF!</definedName>
    <definedName name="attn">#REF!</definedName>
    <definedName name="Attrition_Percentage" localSheetId="0">#REF!</definedName>
    <definedName name="Attrition_Percentage">#REF!</definedName>
    <definedName name="AUGCOMP" localSheetId="0">#REF!</definedName>
    <definedName name="AUGCOMP">#REF!</definedName>
    <definedName name="AUGCONT" localSheetId="0">#REF!</definedName>
    <definedName name="AUGCONT">#REF!</definedName>
    <definedName name="budget" localSheetId="0">#REF!</definedName>
    <definedName name="budget">#REF!</definedName>
    <definedName name="budget1" localSheetId="0">#REF!</definedName>
    <definedName name="budget1">#REF!</definedName>
    <definedName name="CHRONALA" localSheetId="0">#REF!</definedName>
    <definedName name="CHRONALA">#REF!</definedName>
    <definedName name="civil" localSheetId="0">#REF!</definedName>
    <definedName name="civil">#REF!</definedName>
    <definedName name="COMMCOMPR" localSheetId="0">#REF!</definedName>
    <definedName name="COMMCOMPR">#REF!</definedName>
    <definedName name="commun" localSheetId="0">#REF!</definedName>
    <definedName name="commun">#REF!</definedName>
    <definedName name="commun1" localSheetId="0">#REF!</definedName>
    <definedName name="commun1">#REF!</definedName>
    <definedName name="comp96" localSheetId="0">#REF!</definedName>
    <definedName name="comp96">#REF!</definedName>
    <definedName name="decent" localSheetId="0">#REF!</definedName>
    <definedName name="decent">#REF!</definedName>
    <definedName name="DISPRUNS" localSheetId="0">#REF!</definedName>
    <definedName name="DISPRUNS">#REF!</definedName>
    <definedName name="elpin" localSheetId="0">#REF!</definedName>
    <definedName name="elpin">#REF!</definedName>
    <definedName name="EMP" localSheetId="0">#REF!</definedName>
    <definedName name="EMP">#REF!</definedName>
    <definedName name="empk" localSheetId="0">#REF!</definedName>
    <definedName name="empk">#REF!</definedName>
    <definedName name="FEBCOMP" localSheetId="0">#REF!</definedName>
    <definedName name="FEBCOMP">#REF!</definedName>
    <definedName name="FEBCON" localSheetId="0">#REF!</definedName>
    <definedName name="FEBCON">#REF!</definedName>
    <definedName name="FRDWKPRJ" localSheetId="0">#REF!</definedName>
    <definedName name="FRDWKPRJ">#REF!</definedName>
    <definedName name="HPD" localSheetId="0">#REF!</definedName>
    <definedName name="HPD">#REF!</definedName>
    <definedName name="JULCOMP" localSheetId="0">#REF!</definedName>
    <definedName name="JULCOMP">#REF!</definedName>
    <definedName name="JULCONT" localSheetId="0">#REF!</definedName>
    <definedName name="JULCONT">#REF!</definedName>
    <definedName name="JUNCOMP" localSheetId="0">#REF!</definedName>
    <definedName name="JUNCOMP">#REF!</definedName>
    <definedName name="JUNCONTR" localSheetId="0">#REF!</definedName>
    <definedName name="JUNCONTR">#REF!</definedName>
    <definedName name="limcount" hidden="1">1</definedName>
    <definedName name="MARCOMP" localSheetId="0">#REF!</definedName>
    <definedName name="MARCOMP">#REF!</definedName>
    <definedName name="MARCON" localSheetId="0">#REF!</definedName>
    <definedName name="MARCON">#REF!</definedName>
    <definedName name="MAY" localSheetId="0">#REF!</definedName>
    <definedName name="MAY">#REF!</definedName>
    <definedName name="MAYCOMP" localSheetId="0">#REF!</definedName>
    <definedName name="MAYCOMP">#REF!</definedName>
    <definedName name="MAYCON" localSheetId="0">#REF!</definedName>
    <definedName name="MAYCON">#REF!</definedName>
    <definedName name="NOVEMBCONTROL" localSheetId="0">#REF!</definedName>
    <definedName name="NOVEMBCONTROL">#REF!</definedName>
    <definedName name="NOVEMBERCOMP" localSheetId="0">#REF!</definedName>
    <definedName name="NOVEMBERCOMP">#REF!</definedName>
    <definedName name="octobercomp" localSheetId="0">#REF!</definedName>
    <definedName name="octobercomp">#REF!</definedName>
    <definedName name="octobercompk" localSheetId="0">#REF!</definedName>
    <definedName name="octobercompk">#REF!</definedName>
    <definedName name="octobercont" localSheetId="0">#REF!</definedName>
    <definedName name="octobercont">#REF!</definedName>
    <definedName name="ovtime" localSheetId="0">#REF!</definedName>
    <definedName name="ovtime">#REF!</definedName>
    <definedName name="pctcateg" localSheetId="0">#REF!</definedName>
    <definedName name="pctcateg">#REF!</definedName>
    <definedName name="_xlnm.Print_Area" localSheetId="0">'Oth Cat Grants as of Jan Plan'!$A$1:$K$28</definedName>
    <definedName name="_xlnm.Print_Titles" localSheetId="0">'Oth Cat Grants as of Jan Plan'!$2:$6</definedName>
    <definedName name="Quota" localSheetId="0">#REF!</definedName>
    <definedName name="Quota">#REF!</definedName>
    <definedName name="radred" localSheetId="0">#REF!</definedName>
    <definedName name="radred">#REF!</definedName>
    <definedName name="SEPTCOMP" localSheetId="0">#REF!</definedName>
    <definedName name="SEPTCOMP">#REF!</definedName>
    <definedName name="SEPTCONT" localSheetId="0">#REF!</definedName>
    <definedName name="SEPTCONT">#REF!</definedName>
    <definedName name="SIGNAL1011" localSheetId="0">#REF!</definedName>
    <definedName name="SIGNAL1011">#REF!</definedName>
    <definedName name="STAFF" localSheetId="0">#REF!</definedName>
    <definedName name="STAFF">#REF!</definedName>
    <definedName name="staffjuaug" localSheetId="0">#REF!</definedName>
    <definedName name="staffjuaug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E26" i="1"/>
  <c r="E27" i="1"/>
  <c r="J25" i="1"/>
  <c r="I25" i="1"/>
  <c r="E24" i="1"/>
  <c r="E25" i="1"/>
  <c r="J23" i="1"/>
  <c r="I23" i="1"/>
  <c r="E22" i="1"/>
  <c r="E23" i="1"/>
  <c r="J21" i="1"/>
  <c r="I21" i="1"/>
  <c r="E21" i="1"/>
  <c r="J19" i="1"/>
  <c r="I19" i="1"/>
  <c r="E18" i="1"/>
  <c r="E19" i="1"/>
  <c r="J17" i="1"/>
  <c r="I17" i="1"/>
  <c r="E17" i="1"/>
  <c r="J14" i="1"/>
  <c r="I14" i="1"/>
  <c r="E14" i="1"/>
  <c r="I11" i="1"/>
  <c r="J11" i="1"/>
  <c r="I10" i="1"/>
  <c r="I12" i="1"/>
  <c r="I8" i="1"/>
  <c r="J8" i="1"/>
  <c r="I7" i="1"/>
  <c r="I9" i="1"/>
  <c r="I28" i="1"/>
  <c r="E10" i="1"/>
  <c r="E12" i="1"/>
  <c r="E7" i="1"/>
  <c r="E9" i="1"/>
  <c r="E28" i="1"/>
  <c r="J7" i="1"/>
  <c r="J9" i="1"/>
  <c r="J10" i="1"/>
  <c r="J12" i="1"/>
  <c r="J28" i="1"/>
</calcChain>
</file>

<file path=xl/sharedStrings.xml><?xml version="1.0" encoding="utf-8"?>
<sst xmlns="http://schemas.openxmlformats.org/spreadsheetml/2006/main" count="68" uniqueCount="58">
  <si>
    <t>U/A</t>
  </si>
  <si>
    <t>Revenue Budget</t>
  </si>
  <si>
    <t>Expense Budget</t>
  </si>
  <si>
    <t>BC</t>
  </si>
  <si>
    <t>Grant Name</t>
  </si>
  <si>
    <t>Grantor</t>
  </si>
  <si>
    <t>Revenue Source</t>
  </si>
  <si>
    <t>PS</t>
  </si>
  <si>
    <t>OTPS</t>
  </si>
  <si>
    <t xml:space="preserve">Expense </t>
  </si>
  <si>
    <t>Program Areas</t>
  </si>
  <si>
    <t>Ford Warranty Program</t>
  </si>
  <si>
    <t>Ford Motor Company</t>
  </si>
  <si>
    <t>001</t>
  </si>
  <si>
    <t>0020</t>
  </si>
  <si>
    <t>44038</t>
  </si>
  <si>
    <t>0017</t>
  </si>
  <si>
    <t>General Motors Corporation</t>
  </si>
  <si>
    <t>44049</t>
  </si>
  <si>
    <t>Chaplains Unit</t>
  </si>
  <si>
    <t>Estate of John T. Morrissey</t>
  </si>
  <si>
    <t>1092</t>
  </si>
  <si>
    <t>43900</t>
  </si>
  <si>
    <t>Funding to support the Chaplains Unit</t>
  </si>
  <si>
    <t>FY20 ASPCA</t>
  </si>
  <si>
    <t>The American Society for the Prevention of cruelty to Animals</t>
  </si>
  <si>
    <t>1845</t>
  </si>
  <si>
    <t>Educational Campaign of Knife Awareness</t>
  </si>
  <si>
    <t>2302</t>
  </si>
  <si>
    <t>44061</t>
  </si>
  <si>
    <t>Emergency Demand Response</t>
  </si>
  <si>
    <t>NuEnergen</t>
  </si>
  <si>
    <t>4502</t>
  </si>
  <si>
    <t>Police Cadets</t>
  </si>
  <si>
    <t>9033</t>
  </si>
  <si>
    <t>Fare Evasion</t>
  </si>
  <si>
    <t>Metropolitan Transportation Authority (MTA)</t>
  </si>
  <si>
    <t>008</t>
  </si>
  <si>
    <t>8000</t>
  </si>
  <si>
    <t>44010</t>
  </si>
  <si>
    <t>Bus Squad / COPS Ahead</t>
  </si>
  <si>
    <t>8010</t>
  </si>
  <si>
    <t>44011</t>
  </si>
  <si>
    <t>Funding for the Transportation Bureau to maintain public safety in buses operated by NYCTA</t>
  </si>
  <si>
    <t>Funding for the Transit Bureau to maintain public safety in the transportation facilities (subway cars) operated by NYCTA</t>
  </si>
  <si>
    <t xml:space="preserve">Funding to support training in Animal Cruelty investigation, attending NACIS training, the purchase of equipment (safety, investigative &amp; analytical) for the Animal Cruelty Investigation Squad within the Detective Bureau </t>
  </si>
  <si>
    <t>Reimbursement of maintenance costs for labor and auto parts during warranty period for the Fleet Services Division</t>
  </si>
  <si>
    <t>The NYPD Facilities Management Division will use these funds for energy conservation measures.</t>
  </si>
  <si>
    <t>New York County District Attorney's Office -Legal Settlement</t>
  </si>
  <si>
    <t>Total</t>
  </si>
  <si>
    <t>GMC - Chevrolet Warranty Program</t>
  </si>
  <si>
    <t xml:space="preserve">As per legal settlement, the NYPD will utilize the funding to educate New Yorkers about Local, State and City Knife possession Laws </t>
  </si>
  <si>
    <t>Police Cadet Tuition Assistance Repayment</t>
  </si>
  <si>
    <t xml:space="preserve">Tuition repayment by cadets who do not complete 2 years of service as a New York City Police Officer.   </t>
  </si>
  <si>
    <t xml:space="preserve">Current Modified Budget </t>
  </si>
  <si>
    <t>Current Modified Budget</t>
  </si>
  <si>
    <t>Budget Code</t>
  </si>
  <si>
    <t xml:space="preserve">NYPD Other Categorical/Private Grant Funding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</si>
</sst>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_);[Red]\(0\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/>
    <xf numFmtId="44" fontId="6" fillId="0" borderId="0" applyFont="0" applyFill="0" applyBorder="0" applyAlignment="0" applyProtection="0"/>
  </cellStyleXfs>
  <cellXfs count="120">
    <xf numFmtId="0" fontId="0" fillId="0" borderId="0" xfId="0"/>
    <xf numFmtId="38" fontId="1" fillId="0" borderId="0" xfId="1"/>
    <xf numFmtId="40" fontId="1" fillId="0" borderId="1" xfId="1" applyNumberFormat="1" applyBorder="1" applyAlignment="1">
      <alignment horizontal="center"/>
    </xf>
    <xf numFmtId="40" fontId="1" fillId="0" borderId="1" xfId="1" applyNumberFormat="1" applyBorder="1"/>
    <xf numFmtId="38" fontId="1" fillId="0" borderId="1" xfId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38" fontId="1" fillId="0" borderId="0" xfId="1" applyAlignment="1">
      <alignment horizontal="center"/>
    </xf>
    <xf numFmtId="40" fontId="1" fillId="0" borderId="0" xfId="1" applyNumberFormat="1" applyBorder="1" applyAlignment="1">
      <alignment horizontal="center"/>
    </xf>
    <xf numFmtId="40" fontId="1" fillId="0" borderId="0" xfId="1" applyNumberFormat="1" applyBorder="1"/>
    <xf numFmtId="38" fontId="1" fillId="0" borderId="0" xfId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40" fontId="1" fillId="0" borderId="3" xfId="1" applyNumberFormat="1" applyFont="1" applyBorder="1"/>
    <xf numFmtId="38" fontId="2" fillId="0" borderId="5" xfId="1" applyFont="1" applyBorder="1"/>
    <xf numFmtId="38" fontId="1" fillId="0" borderId="0" xfId="1" applyBorder="1"/>
    <xf numFmtId="40" fontId="1" fillId="0" borderId="6" xfId="1" applyNumberFormat="1" applyFont="1" applyBorder="1"/>
    <xf numFmtId="38" fontId="3" fillId="0" borderId="2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2" fillId="0" borderId="8" xfId="1" applyFont="1" applyBorder="1"/>
    <xf numFmtId="40" fontId="3" fillId="0" borderId="9" xfId="1" applyNumberFormat="1" applyFont="1" applyBorder="1" applyAlignment="1">
      <alignment horizontal="center" vertical="center"/>
    </xf>
    <xf numFmtId="38" fontId="3" fillId="0" borderId="12" xfId="1" applyFont="1" applyBorder="1" applyAlignment="1">
      <alignment horizontal="center"/>
    </xf>
    <xf numFmtId="38" fontId="3" fillId="0" borderId="14" xfId="1" applyFont="1" applyBorder="1" applyAlignment="1">
      <alignment horizontal="center"/>
    </xf>
    <xf numFmtId="38" fontId="2" fillId="0" borderId="16" xfId="1" applyFont="1" applyBorder="1" applyAlignment="1">
      <alignment vertical="center" wrapText="1"/>
    </xf>
    <xf numFmtId="38" fontId="1" fillId="0" borderId="0" xfId="1" applyBorder="1" applyAlignment="1">
      <alignment wrapText="1"/>
    </xf>
    <xf numFmtId="38" fontId="1" fillId="0" borderId="0" xfId="1" applyFont="1"/>
    <xf numFmtId="40" fontId="1" fillId="0" borderId="0" xfId="1" applyNumberFormat="1" applyAlignment="1">
      <alignment horizontal="center"/>
    </xf>
    <xf numFmtId="40" fontId="1" fillId="0" borderId="0" xfId="1" applyNumberFormat="1"/>
    <xf numFmtId="1" fontId="1" fillId="0" borderId="0" xfId="1" applyNumberFormat="1" applyAlignment="1">
      <alignment horizontal="center"/>
    </xf>
    <xf numFmtId="40" fontId="3" fillId="0" borderId="0" xfId="1" applyNumberFormat="1" applyFont="1"/>
    <xf numFmtId="40" fontId="2" fillId="0" borderId="21" xfId="1" applyNumberFormat="1" applyFont="1" applyBorder="1"/>
    <xf numFmtId="40" fontId="2" fillId="0" borderId="22" xfId="1" applyNumberFormat="1" applyFont="1" applyBorder="1"/>
    <xf numFmtId="40" fontId="3" fillId="0" borderId="23" xfId="1" applyNumberFormat="1" applyFont="1" applyBorder="1" applyAlignment="1">
      <alignment horizontal="center" vertical="center"/>
    </xf>
    <xf numFmtId="40" fontId="2" fillId="0" borderId="13" xfId="1" applyNumberFormat="1" applyFont="1" applyBorder="1" applyAlignment="1">
      <alignment horizontal="center"/>
    </xf>
    <xf numFmtId="38" fontId="3" fillId="0" borderId="13" xfId="1" applyFont="1" applyBorder="1" applyAlignment="1">
      <alignment horizontal="center"/>
    </xf>
    <xf numFmtId="40" fontId="2" fillId="0" borderId="12" xfId="1" applyNumberFormat="1" applyFont="1" applyBorder="1" applyAlignment="1">
      <alignment horizontal="center" wrapText="1"/>
    </xf>
    <xf numFmtId="165" fontId="1" fillId="0" borderId="1" xfId="2" applyNumberFormat="1" applyFon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3" fillId="0" borderId="8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14" xfId="2" applyNumberFormat="1" applyFont="1" applyBorder="1" applyAlignment="1">
      <alignment horizontal="center"/>
    </xf>
    <xf numFmtId="165" fontId="2" fillId="0" borderId="14" xfId="2" applyNumberFormat="1" applyFont="1" applyBorder="1" applyAlignment="1">
      <alignment horizontal="center" wrapText="1"/>
    </xf>
    <xf numFmtId="165" fontId="3" fillId="0" borderId="12" xfId="2" applyNumberFormat="1" applyFont="1" applyBorder="1" applyAlignment="1">
      <alignment horizontal="center" wrapText="1"/>
    </xf>
    <xf numFmtId="40" fontId="2" fillId="2" borderId="6" xfId="1" applyNumberFormat="1" applyFont="1" applyFill="1" applyBorder="1" applyAlignment="1">
      <alignment vertical="center"/>
    </xf>
    <xf numFmtId="40" fontId="2" fillId="2" borderId="22" xfId="1" applyNumberFormat="1" applyFont="1" applyFill="1" applyBorder="1" applyAlignment="1">
      <alignment vertical="center"/>
    </xf>
    <xf numFmtId="40" fontId="2" fillId="0" borderId="3" xfId="1" quotePrefix="1" applyNumberFormat="1" applyFont="1" applyBorder="1" applyAlignment="1">
      <alignment horizontal="center" vertical="center"/>
    </xf>
    <xf numFmtId="40" fontId="2" fillId="0" borderId="4" xfId="1" quotePrefix="1" applyNumberFormat="1" applyFont="1" applyBorder="1" applyAlignment="1">
      <alignment horizontal="center" vertical="center"/>
    </xf>
    <xf numFmtId="165" fontId="2" fillId="0" borderId="15" xfId="2" quotePrefix="1" applyNumberFormat="1" applyFont="1" applyBorder="1" applyAlignment="1">
      <alignment horizontal="center" vertical="center"/>
    </xf>
    <xf numFmtId="38" fontId="2" fillId="0" borderId="3" xfId="1" quotePrefix="1" applyFont="1" applyBorder="1" applyAlignment="1">
      <alignment horizontal="center" vertical="center"/>
    </xf>
    <xf numFmtId="38" fontId="2" fillId="0" borderId="4" xfId="1" quotePrefix="1" applyFont="1" applyBorder="1" applyAlignment="1">
      <alignment horizontal="center" vertical="center"/>
    </xf>
    <xf numFmtId="1" fontId="2" fillId="0" borderId="4" xfId="1" quotePrefix="1" applyNumberFormat="1" applyFont="1" applyBorder="1" applyAlignment="1">
      <alignment horizontal="center" vertical="center"/>
    </xf>
    <xf numFmtId="165" fontId="2" fillId="0" borderId="4" xfId="2" applyNumberFormat="1" applyFont="1" applyFill="1" applyBorder="1" applyAlignment="1">
      <alignment horizontal="right" vertical="center"/>
    </xf>
    <xf numFmtId="165" fontId="2" fillId="0" borderId="15" xfId="2" applyNumberFormat="1" applyFont="1" applyFill="1" applyBorder="1" applyAlignment="1">
      <alignment horizontal="right" vertical="center"/>
    </xf>
    <xf numFmtId="40" fontId="2" fillId="0" borderId="6" xfId="1" quotePrefix="1" applyNumberFormat="1" applyFont="1" applyBorder="1" applyAlignment="1">
      <alignment horizontal="center" vertical="center"/>
    </xf>
    <xf numFmtId="40" fontId="2" fillId="0" borderId="7" xfId="1" quotePrefix="1" applyNumberFormat="1" applyFont="1" applyBorder="1" applyAlignment="1">
      <alignment horizontal="center" vertical="center"/>
    </xf>
    <xf numFmtId="165" fontId="2" fillId="0" borderId="17" xfId="2" quotePrefix="1" applyNumberFormat="1" applyFont="1" applyBorder="1" applyAlignment="1">
      <alignment horizontal="center" vertical="center"/>
    </xf>
    <xf numFmtId="38" fontId="2" fillId="0" borderId="6" xfId="1" quotePrefix="1" applyFont="1" applyBorder="1" applyAlignment="1">
      <alignment horizontal="center" vertical="center"/>
    </xf>
    <xf numFmtId="38" fontId="2" fillId="0" borderId="7" xfId="1" quotePrefix="1" applyFont="1" applyBorder="1" applyAlignment="1">
      <alignment horizontal="center" vertical="center"/>
    </xf>
    <xf numFmtId="1" fontId="2" fillId="0" borderId="7" xfId="1" quotePrefix="1" applyNumberFormat="1" applyFont="1" applyBorder="1" applyAlignment="1">
      <alignment horizontal="center" vertical="center"/>
    </xf>
    <xf numFmtId="165" fontId="2" fillId="0" borderId="7" xfId="2" applyNumberFormat="1" applyFont="1" applyFill="1" applyBorder="1" applyAlignment="1">
      <alignment horizontal="right" vertical="center"/>
    </xf>
    <xf numFmtId="165" fontId="2" fillId="0" borderId="17" xfId="2" applyNumberFormat="1" applyFont="1" applyFill="1" applyBorder="1" applyAlignment="1">
      <alignment horizontal="right" vertical="center"/>
    </xf>
    <xf numFmtId="40" fontId="2" fillId="2" borderId="6" xfId="1" quotePrefix="1" applyNumberFormat="1" applyFont="1" applyFill="1" applyBorder="1" applyAlignment="1">
      <alignment horizontal="center" vertical="center"/>
    </xf>
    <xf numFmtId="40" fontId="2" fillId="2" borderId="7" xfId="1" quotePrefix="1" applyNumberFormat="1" applyFont="1" applyFill="1" applyBorder="1" applyAlignment="1">
      <alignment horizontal="center" vertical="center"/>
    </xf>
    <xf numFmtId="165" fontId="3" fillId="2" borderId="17" xfId="2" quotePrefix="1" applyNumberFormat="1" applyFont="1" applyFill="1" applyBorder="1" applyAlignment="1">
      <alignment horizontal="center" vertical="center"/>
    </xf>
    <xf numFmtId="38" fontId="2" fillId="2" borderId="6" xfId="1" quotePrefix="1" applyFont="1" applyFill="1" applyBorder="1" applyAlignment="1">
      <alignment horizontal="center" vertical="center"/>
    </xf>
    <xf numFmtId="38" fontId="2" fillId="2" borderId="7" xfId="1" quotePrefix="1" applyFont="1" applyFill="1" applyBorder="1" applyAlignment="1">
      <alignment horizontal="center" vertical="center"/>
    </xf>
    <xf numFmtId="1" fontId="2" fillId="2" borderId="7" xfId="1" quotePrefix="1" applyNumberFormat="1" applyFont="1" applyFill="1" applyBorder="1" applyAlignment="1">
      <alignment horizontal="center" vertical="center"/>
    </xf>
    <xf numFmtId="165" fontId="3" fillId="2" borderId="7" xfId="2" applyNumberFormat="1" applyFont="1" applyFill="1" applyBorder="1" applyAlignment="1">
      <alignment horizontal="right" vertical="center"/>
    </xf>
    <xf numFmtId="165" fontId="3" fillId="2" borderId="17" xfId="2" applyNumberFormat="1" applyFont="1" applyFill="1" applyBorder="1" applyAlignment="1">
      <alignment horizontal="right" vertical="center"/>
    </xf>
    <xf numFmtId="38" fontId="4" fillId="2" borderId="16" xfId="1" applyFont="1" applyFill="1" applyBorder="1" applyAlignment="1">
      <alignment vertical="center"/>
    </xf>
    <xf numFmtId="40" fontId="2" fillId="0" borderId="6" xfId="1" applyNumberFormat="1" applyFont="1" applyBorder="1" applyAlignment="1">
      <alignment vertical="center"/>
    </xf>
    <xf numFmtId="40" fontId="2" fillId="0" borderId="22" xfId="1" applyNumberFormat="1" applyFont="1" applyBorder="1" applyAlignment="1">
      <alignment vertical="center"/>
    </xf>
    <xf numFmtId="165" fontId="2" fillId="0" borderId="17" xfId="2" quotePrefix="1" applyNumberFormat="1" applyFont="1" applyFill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3" fillId="2" borderId="7" xfId="1" quotePrefix="1" applyFont="1" applyFill="1" applyBorder="1" applyAlignment="1">
      <alignment horizontal="center" vertical="center"/>
    </xf>
    <xf numFmtId="1" fontId="3" fillId="2" borderId="7" xfId="1" quotePrefix="1" applyNumberFormat="1" applyFont="1" applyFill="1" applyBorder="1" applyAlignment="1">
      <alignment horizontal="center" vertical="center"/>
    </xf>
    <xf numFmtId="40" fontId="2" fillId="0" borderId="6" xfId="1" applyNumberFormat="1" applyFont="1" applyFill="1" applyBorder="1" applyAlignment="1">
      <alignment vertical="center"/>
    </xf>
    <xf numFmtId="40" fontId="2" fillId="0" borderId="22" xfId="1" applyNumberFormat="1" applyFont="1" applyFill="1" applyBorder="1" applyAlignment="1">
      <alignment vertical="center" wrapText="1"/>
    </xf>
    <xf numFmtId="164" fontId="2" fillId="0" borderId="7" xfId="1" quotePrefix="1" applyNumberFormat="1" applyFont="1" applyBorder="1" applyAlignment="1">
      <alignment vertical="center"/>
    </xf>
    <xf numFmtId="40" fontId="2" fillId="0" borderId="22" xfId="1" applyNumberFormat="1" applyFont="1" applyFill="1" applyBorder="1" applyAlignment="1">
      <alignment vertical="center"/>
    </xf>
    <xf numFmtId="165" fontId="2" fillId="0" borderId="17" xfId="2" applyNumberFormat="1" applyFont="1" applyFill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165" fontId="3" fillId="2" borderId="17" xfId="2" applyNumberFormat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1" fontId="3" fillId="2" borderId="7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9" fontId="2" fillId="0" borderId="6" xfId="1" applyNumberFormat="1" applyFont="1" applyBorder="1" applyAlignment="1">
      <alignment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2" borderId="6" xfId="1" applyNumberFormat="1" applyFont="1" applyFill="1" applyBorder="1" applyAlignment="1">
      <alignment vertical="center"/>
    </xf>
    <xf numFmtId="49" fontId="2" fillId="2" borderId="22" xfId="1" applyNumberFormat="1" applyFont="1" applyFill="1" applyBorder="1" applyAlignment="1">
      <alignment vertical="center"/>
    </xf>
    <xf numFmtId="49" fontId="2" fillId="2" borderId="9" xfId="1" applyNumberFormat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165" fontId="3" fillId="2" borderId="24" xfId="2" quotePrefix="1" applyNumberFormat="1" applyFont="1" applyFill="1" applyBorder="1" applyAlignment="1">
      <alignment horizontal="center" vertical="center"/>
    </xf>
    <xf numFmtId="38" fontId="3" fillId="2" borderId="9" xfId="1" quotePrefix="1" applyFont="1" applyFill="1" applyBorder="1" applyAlignment="1">
      <alignment horizontal="center" vertical="center"/>
    </xf>
    <xf numFmtId="1" fontId="3" fillId="2" borderId="10" xfId="1" quotePrefix="1" applyNumberFormat="1" applyFont="1" applyFill="1" applyBorder="1" applyAlignment="1">
      <alignment horizontal="center" vertical="center"/>
    </xf>
    <xf numFmtId="40" fontId="3" fillId="0" borderId="18" xfId="1" applyNumberFormat="1" applyFont="1" applyBorder="1" applyAlignment="1">
      <alignment vertical="center"/>
    </xf>
    <xf numFmtId="40" fontId="1" fillId="0" borderId="19" xfId="1" applyNumberFormat="1" applyBorder="1" applyAlignment="1">
      <alignment vertical="center"/>
    </xf>
    <xf numFmtId="38" fontId="1" fillId="0" borderId="19" xfId="1" applyBorder="1" applyAlignment="1">
      <alignment horizontal="center" vertical="center"/>
    </xf>
    <xf numFmtId="40" fontId="1" fillId="0" borderId="19" xfId="1" applyNumberFormat="1" applyBorder="1" applyAlignment="1">
      <alignment horizontal="center" vertical="center"/>
    </xf>
    <xf numFmtId="1" fontId="1" fillId="0" borderId="19" xfId="1" applyNumberFormat="1" applyBorder="1" applyAlignment="1">
      <alignment horizontal="center" vertical="center"/>
    </xf>
    <xf numFmtId="165" fontId="3" fillId="0" borderId="19" xfId="2" applyNumberFormat="1" applyFont="1" applyBorder="1" applyAlignment="1">
      <alignment horizontal="right" vertical="center"/>
    </xf>
    <xf numFmtId="165" fontId="3" fillId="0" borderId="20" xfId="2" applyNumberFormat="1" applyFont="1" applyBorder="1" applyAlignment="1">
      <alignment horizontal="right" vertical="center"/>
    </xf>
    <xf numFmtId="38" fontId="1" fillId="0" borderId="11" xfId="1" applyBorder="1" applyAlignment="1">
      <alignment vertical="center"/>
    </xf>
    <xf numFmtId="40" fontId="7" fillId="0" borderId="1" xfId="1" applyNumberFormat="1" applyFont="1" applyBorder="1"/>
    <xf numFmtId="38" fontId="1" fillId="0" borderId="12" xfId="1" applyBorder="1"/>
    <xf numFmtId="38" fontId="1" fillId="0" borderId="18" xfId="1" applyBorder="1" applyAlignment="1">
      <alignment horizontal="center" vertical="center"/>
    </xf>
    <xf numFmtId="165" fontId="3" fillId="0" borderId="20" xfId="2" applyNumberFormat="1" applyFont="1" applyBorder="1" applyAlignment="1">
      <alignment horizontal="center" vertical="center"/>
    </xf>
    <xf numFmtId="38" fontId="3" fillId="0" borderId="25" xfId="1" applyFont="1" applyBorder="1" applyAlignment="1">
      <alignment horizontal="center"/>
    </xf>
    <xf numFmtId="38" fontId="3" fillId="0" borderId="26" xfId="1" applyFont="1" applyBorder="1" applyAlignment="1">
      <alignment horizontal="center"/>
    </xf>
    <xf numFmtId="38" fontId="3" fillId="0" borderId="27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2" fillId="0" borderId="5" xfId="1" applyFont="1" applyBorder="1" applyAlignment="1">
      <alignment horizontal="left" vertical="center" wrapText="1"/>
    </xf>
    <xf numFmtId="38" fontId="2" fillId="0" borderId="16" xfId="1" applyFont="1" applyBorder="1" applyAlignment="1">
      <alignment horizontal="left" vertical="center" wrapText="1"/>
    </xf>
    <xf numFmtId="40" fontId="2" fillId="0" borderId="6" xfId="1" applyNumberFormat="1" applyFont="1" applyFill="1" applyBorder="1" applyAlignment="1">
      <alignment horizontal="left" vertical="center"/>
    </xf>
    <xf numFmtId="40" fontId="2" fillId="0" borderId="17" xfId="1" applyNumberFormat="1" applyFont="1" applyFill="1" applyBorder="1" applyAlignment="1">
      <alignment horizontal="left" vertical="center" wrapText="1"/>
    </xf>
    <xf numFmtId="40" fontId="2" fillId="0" borderId="3" xfId="1" applyNumberFormat="1" applyFont="1" applyBorder="1" applyAlignment="1">
      <alignment horizontal="left" vertical="center"/>
    </xf>
    <xf numFmtId="40" fontId="2" fillId="0" borderId="6" xfId="1" applyNumberFormat="1" applyFont="1" applyBorder="1" applyAlignment="1">
      <alignment horizontal="left" vertical="center"/>
    </xf>
    <xf numFmtId="40" fontId="2" fillId="0" borderId="15" xfId="1" applyNumberFormat="1" applyFont="1" applyBorder="1" applyAlignment="1">
      <alignment horizontal="left" vertical="center"/>
    </xf>
    <xf numFmtId="40" fontId="2" fillId="0" borderId="17" xfId="1" applyNumberFormat="1" applyFont="1" applyBorder="1" applyAlignment="1">
      <alignment horizontal="left" vertical="center"/>
    </xf>
  </cellXfs>
  <cellStyles count="3">
    <cellStyle name="Currency" xfId="2" builtinId="4"/>
    <cellStyle name="Normal" xfId="0" builtinId="0"/>
    <cellStyle name="Normal_FY02,03,04 Listing of Grants_FY09 Listing of Grants by U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zoomScaleNormal="100" zoomScaleSheetLayoutView="100" workbookViewId="0">
      <selection activeCell="J38" sqref="J38"/>
    </sheetView>
  </sheetViews>
  <sheetFormatPr defaultColWidth="9.28515625" defaultRowHeight="12.75" x14ac:dyDescent="0.2"/>
  <cols>
    <col min="1" max="1" width="47.85546875" style="25" customWidth="1"/>
    <col min="2" max="2" width="37.7109375" style="25" customWidth="1"/>
    <col min="3" max="3" width="9.28515625" style="6" customWidth="1"/>
    <col min="4" max="4" width="9.28515625" style="24" customWidth="1"/>
    <col min="5" max="5" width="15.85546875" style="37" customWidth="1"/>
    <col min="6" max="6" width="10.140625" style="6" bestFit="1" customWidth="1"/>
    <col min="7" max="7" width="10.140625" style="6" customWidth="1"/>
    <col min="8" max="8" width="10.140625" style="26" customWidth="1"/>
    <col min="9" max="9" width="10.85546875" style="37" customWidth="1"/>
    <col min="10" max="10" width="13.5703125" style="37" customWidth="1"/>
    <col min="11" max="11" width="35.28515625" style="1" customWidth="1"/>
    <col min="12" max="12" width="45.7109375" style="1" customWidth="1"/>
    <col min="13" max="13" width="12" style="1" customWidth="1"/>
    <col min="14" max="14" width="12.7109375" style="1" customWidth="1"/>
    <col min="15" max="15" width="11.42578125" style="1" customWidth="1"/>
    <col min="16" max="16" width="12.42578125" style="1" customWidth="1"/>
    <col min="17" max="17" width="9.28515625" style="1"/>
    <col min="18" max="18" width="10.7109375" style="1" bestFit="1" customWidth="1"/>
    <col min="19" max="22" width="9.28515625" style="1"/>
    <col min="23" max="23" width="11.28515625" style="1" bestFit="1" customWidth="1"/>
    <col min="24" max="24" width="12.28515625" style="1" bestFit="1" customWidth="1"/>
    <col min="25" max="25" width="10.7109375" style="1" bestFit="1" customWidth="1"/>
    <col min="26" max="26" width="11.7109375" style="1" bestFit="1" customWidth="1"/>
    <col min="27" max="16384" width="9.28515625" style="1"/>
  </cols>
  <sheetData>
    <row r="1" spans="1:28" ht="13.5" thickBot="1" x14ac:dyDescent="0.25">
      <c r="A1" s="104" t="s">
        <v>57</v>
      </c>
      <c r="B1" s="3"/>
      <c r="C1" s="4"/>
      <c r="D1" s="2"/>
      <c r="E1" s="34"/>
      <c r="F1" s="4"/>
      <c r="G1" s="4"/>
      <c r="H1" s="5"/>
      <c r="I1" s="34"/>
      <c r="J1" s="34"/>
      <c r="K1" s="105"/>
    </row>
    <row r="2" spans="1:28" x14ac:dyDescent="0.2">
      <c r="A2" s="3"/>
      <c r="B2" s="3"/>
      <c r="C2" s="4"/>
      <c r="D2" s="2"/>
      <c r="E2" s="34"/>
      <c r="F2" s="4"/>
      <c r="G2" s="4"/>
      <c r="H2" s="5"/>
      <c r="I2" s="34"/>
      <c r="J2" s="34"/>
    </row>
    <row r="3" spans="1:28" ht="13.5" thickBot="1" x14ac:dyDescent="0.25">
      <c r="A3" s="8"/>
      <c r="B3" s="8"/>
      <c r="C3" s="9"/>
      <c r="D3" s="7"/>
      <c r="E3" s="35"/>
      <c r="F3" s="9"/>
      <c r="G3" s="9"/>
      <c r="H3" s="10"/>
      <c r="I3" s="35"/>
      <c r="J3" s="35"/>
    </row>
    <row r="4" spans="1:28" ht="15" customHeight="1" x14ac:dyDescent="0.2">
      <c r="A4" s="11"/>
      <c r="B4" s="28"/>
      <c r="C4" s="108" t="s">
        <v>1</v>
      </c>
      <c r="D4" s="109"/>
      <c r="E4" s="110"/>
      <c r="F4" s="108" t="s">
        <v>2</v>
      </c>
      <c r="G4" s="109"/>
      <c r="H4" s="109"/>
      <c r="I4" s="109"/>
      <c r="J4" s="110"/>
      <c r="K4" s="12"/>
      <c r="L4" s="13"/>
      <c r="O4" s="13"/>
      <c r="P4" s="13"/>
      <c r="S4" s="13"/>
      <c r="T4" s="13"/>
      <c r="W4" s="13"/>
      <c r="X4" s="13"/>
      <c r="AA4" s="13"/>
      <c r="AB4" s="13"/>
    </row>
    <row r="5" spans="1:28" ht="16.5" customHeight="1" x14ac:dyDescent="0.2">
      <c r="A5" s="14"/>
      <c r="B5" s="29"/>
      <c r="C5" s="15"/>
      <c r="D5" s="16"/>
      <c r="E5" s="36"/>
      <c r="F5" s="15"/>
      <c r="G5" s="111" t="s">
        <v>56</v>
      </c>
      <c r="H5" s="111"/>
      <c r="I5" s="38"/>
      <c r="J5" s="36"/>
      <c r="K5" s="17"/>
      <c r="L5" s="13"/>
      <c r="O5" s="13"/>
      <c r="P5" s="13"/>
      <c r="S5" s="13"/>
      <c r="T5" s="13"/>
      <c r="W5" s="13"/>
      <c r="X5" s="13"/>
      <c r="AA5" s="13"/>
      <c r="AB5" s="13"/>
    </row>
    <row r="6" spans="1:28" ht="39" thickBot="1" x14ac:dyDescent="0.25">
      <c r="A6" s="18" t="s">
        <v>4</v>
      </c>
      <c r="B6" s="30" t="s">
        <v>5</v>
      </c>
      <c r="C6" s="31" t="s">
        <v>3</v>
      </c>
      <c r="D6" s="33" t="s">
        <v>6</v>
      </c>
      <c r="E6" s="40" t="s">
        <v>54</v>
      </c>
      <c r="F6" s="32" t="s">
        <v>0</v>
      </c>
      <c r="G6" s="19" t="s">
        <v>7</v>
      </c>
      <c r="H6" s="19" t="s">
        <v>8</v>
      </c>
      <c r="I6" s="41" t="s">
        <v>55</v>
      </c>
      <c r="J6" s="39" t="s">
        <v>9</v>
      </c>
      <c r="K6" s="20" t="s">
        <v>10</v>
      </c>
      <c r="L6" s="13"/>
      <c r="O6" s="13"/>
      <c r="P6" s="13"/>
      <c r="S6" s="13"/>
      <c r="T6" s="13"/>
      <c r="W6" s="13"/>
      <c r="X6" s="13"/>
      <c r="AA6" s="13"/>
      <c r="AB6" s="13"/>
    </row>
    <row r="7" spans="1:28" ht="38.25" customHeight="1" x14ac:dyDescent="0.2">
      <c r="A7" s="116" t="s">
        <v>11</v>
      </c>
      <c r="B7" s="118" t="s">
        <v>12</v>
      </c>
      <c r="C7" s="44" t="s">
        <v>14</v>
      </c>
      <c r="D7" s="45" t="s">
        <v>15</v>
      </c>
      <c r="E7" s="46">
        <f>I7+I8</f>
        <v>890433</v>
      </c>
      <c r="F7" s="47" t="s">
        <v>13</v>
      </c>
      <c r="G7" s="48" t="s">
        <v>16</v>
      </c>
      <c r="H7" s="49"/>
      <c r="I7" s="50">
        <f>614147-31233-130697-96048</f>
        <v>356169</v>
      </c>
      <c r="J7" s="51">
        <f>I7</f>
        <v>356169</v>
      </c>
      <c r="K7" s="112" t="s">
        <v>46</v>
      </c>
      <c r="L7" s="13"/>
      <c r="O7" s="13"/>
      <c r="P7" s="13"/>
      <c r="S7" s="13"/>
      <c r="T7" s="13"/>
      <c r="W7" s="13"/>
      <c r="X7" s="13"/>
      <c r="AA7" s="13"/>
      <c r="AB7" s="13"/>
    </row>
    <row r="8" spans="1:28" x14ac:dyDescent="0.2">
      <c r="A8" s="117"/>
      <c r="B8" s="119"/>
      <c r="C8" s="52"/>
      <c r="D8" s="53"/>
      <c r="E8" s="54"/>
      <c r="F8" s="55">
        <v>400</v>
      </c>
      <c r="G8" s="56"/>
      <c r="H8" s="57">
        <v>4972</v>
      </c>
      <c r="I8" s="58">
        <f>745343-25555-106935-78589</f>
        <v>534264</v>
      </c>
      <c r="J8" s="59">
        <f>I8</f>
        <v>534264</v>
      </c>
      <c r="K8" s="113"/>
      <c r="L8" s="13"/>
      <c r="O8" s="13"/>
      <c r="P8" s="13"/>
      <c r="S8" s="13"/>
      <c r="T8" s="13"/>
      <c r="W8" s="13"/>
      <c r="X8" s="13"/>
      <c r="AA8" s="13"/>
      <c r="AB8" s="13"/>
    </row>
    <row r="9" spans="1:28" ht="13.5" thickBot="1" x14ac:dyDescent="0.25">
      <c r="A9" s="42"/>
      <c r="B9" s="43"/>
      <c r="C9" s="60"/>
      <c r="D9" s="61"/>
      <c r="E9" s="62">
        <f>SUM(E7:E8)</f>
        <v>890433</v>
      </c>
      <c r="F9" s="63"/>
      <c r="G9" s="64"/>
      <c r="H9" s="65"/>
      <c r="I9" s="66">
        <f>SUM(I7:I8)</f>
        <v>890433</v>
      </c>
      <c r="J9" s="67">
        <f>SUM(J7:J8)</f>
        <v>890433</v>
      </c>
      <c r="K9" s="68"/>
      <c r="L9" s="13"/>
      <c r="M9" s="13"/>
      <c r="P9" s="13"/>
      <c r="S9" s="13"/>
      <c r="T9" s="13"/>
      <c r="W9" s="13"/>
      <c r="X9" s="13"/>
      <c r="AA9" s="13"/>
      <c r="AB9" s="13"/>
    </row>
    <row r="10" spans="1:28" ht="20.25" customHeight="1" x14ac:dyDescent="0.2">
      <c r="A10" s="117" t="s">
        <v>50</v>
      </c>
      <c r="B10" s="119" t="s">
        <v>17</v>
      </c>
      <c r="C10" s="52" t="s">
        <v>16</v>
      </c>
      <c r="D10" s="53" t="s">
        <v>18</v>
      </c>
      <c r="E10" s="54">
        <f>I10+I11</f>
        <v>52853</v>
      </c>
      <c r="F10" s="55" t="s">
        <v>13</v>
      </c>
      <c r="G10" s="56" t="s">
        <v>16</v>
      </c>
      <c r="H10" s="57"/>
      <c r="I10" s="58">
        <f>41505-6242-14342</f>
        <v>20921</v>
      </c>
      <c r="J10" s="59">
        <f>I10</f>
        <v>20921</v>
      </c>
      <c r="K10" s="112" t="s">
        <v>46</v>
      </c>
      <c r="L10" s="13"/>
      <c r="M10" s="13"/>
      <c r="P10" s="13"/>
      <c r="S10" s="13"/>
      <c r="T10" s="13"/>
      <c r="W10" s="13"/>
      <c r="X10" s="13"/>
      <c r="AA10" s="13"/>
      <c r="AB10" s="13"/>
    </row>
    <row r="11" spans="1:28" ht="25.5" customHeight="1" x14ac:dyDescent="0.2">
      <c r="A11" s="117"/>
      <c r="B11" s="119"/>
      <c r="C11" s="52"/>
      <c r="D11" s="53"/>
      <c r="E11" s="54"/>
      <c r="F11" s="55">
        <v>400</v>
      </c>
      <c r="G11" s="56"/>
      <c r="H11" s="57">
        <v>4977</v>
      </c>
      <c r="I11" s="58">
        <f>96483-6157-34076-12582-11736</f>
        <v>31932</v>
      </c>
      <c r="J11" s="59">
        <f>I11</f>
        <v>31932</v>
      </c>
      <c r="K11" s="113"/>
      <c r="L11" s="13"/>
      <c r="M11" s="13"/>
      <c r="P11" s="13"/>
      <c r="S11" s="13"/>
      <c r="T11" s="13"/>
      <c r="W11" s="13"/>
      <c r="X11" s="13"/>
      <c r="AA11" s="13"/>
      <c r="AB11" s="13"/>
    </row>
    <row r="12" spans="1:28" x14ac:dyDescent="0.2">
      <c r="A12" s="42"/>
      <c r="B12" s="43"/>
      <c r="C12" s="60"/>
      <c r="D12" s="61"/>
      <c r="E12" s="62">
        <f>SUM(E10:E11)</f>
        <v>52853</v>
      </c>
      <c r="F12" s="63"/>
      <c r="G12" s="64"/>
      <c r="H12" s="65"/>
      <c r="I12" s="66">
        <f>SUM(I10:I11)</f>
        <v>52853</v>
      </c>
      <c r="J12" s="67">
        <f>SUM(J10:J11)</f>
        <v>52853</v>
      </c>
      <c r="K12" s="68"/>
      <c r="L12" s="13"/>
      <c r="M12" s="13"/>
      <c r="P12" s="13"/>
      <c r="S12" s="13"/>
      <c r="T12" s="13"/>
      <c r="W12" s="13"/>
      <c r="X12" s="13"/>
      <c r="AA12" s="13"/>
      <c r="AB12" s="13"/>
    </row>
    <row r="13" spans="1:28" ht="19.5" customHeight="1" x14ac:dyDescent="0.2">
      <c r="A13" s="69" t="s">
        <v>19</v>
      </c>
      <c r="B13" s="70" t="s">
        <v>20</v>
      </c>
      <c r="C13" s="52" t="s">
        <v>21</v>
      </c>
      <c r="D13" s="53" t="s">
        <v>22</v>
      </c>
      <c r="E13" s="71">
        <v>109555</v>
      </c>
      <c r="F13" s="55">
        <v>100</v>
      </c>
      <c r="G13" s="56"/>
      <c r="H13" s="57">
        <v>1092</v>
      </c>
      <c r="I13" s="58">
        <v>109555</v>
      </c>
      <c r="J13" s="59">
        <v>1953</v>
      </c>
      <c r="K13" s="72" t="s">
        <v>23</v>
      </c>
      <c r="L13" s="13"/>
      <c r="M13" s="13"/>
      <c r="N13" s="13"/>
      <c r="S13" s="13"/>
      <c r="T13" s="13"/>
      <c r="W13" s="13"/>
      <c r="X13" s="13"/>
      <c r="AA13" s="13"/>
      <c r="AB13" s="13"/>
    </row>
    <row r="14" spans="1:28" x14ac:dyDescent="0.2">
      <c r="A14" s="42"/>
      <c r="B14" s="43"/>
      <c r="C14" s="60"/>
      <c r="D14" s="61"/>
      <c r="E14" s="62">
        <f>SUM(E13:E13)</f>
        <v>109555</v>
      </c>
      <c r="F14" s="63"/>
      <c r="G14" s="73"/>
      <c r="H14" s="74"/>
      <c r="I14" s="66">
        <f>SUM(I13:I13)</f>
        <v>109555</v>
      </c>
      <c r="J14" s="67">
        <f>SUM(J13:J13)</f>
        <v>1953</v>
      </c>
      <c r="K14" s="68"/>
      <c r="L14" s="13"/>
      <c r="O14" s="13"/>
      <c r="P14" s="13"/>
      <c r="S14" s="13"/>
      <c r="T14" s="13"/>
      <c r="W14" s="13"/>
      <c r="X14" s="13"/>
      <c r="AA14" s="13"/>
      <c r="AB14" s="13"/>
    </row>
    <row r="15" spans="1:28" ht="76.5" customHeight="1" x14ac:dyDescent="0.2">
      <c r="A15" s="114" t="s">
        <v>24</v>
      </c>
      <c r="B15" s="115" t="s">
        <v>25</v>
      </c>
      <c r="C15" s="52" t="s">
        <v>26</v>
      </c>
      <c r="D15" s="53" t="s">
        <v>22</v>
      </c>
      <c r="E15" s="71">
        <v>356004</v>
      </c>
      <c r="F15" s="55" t="s">
        <v>13</v>
      </c>
      <c r="G15" s="77">
        <v>1845</v>
      </c>
      <c r="H15" s="77"/>
      <c r="I15" s="58">
        <v>344</v>
      </c>
      <c r="J15" s="59"/>
      <c r="K15" s="113" t="s">
        <v>45</v>
      </c>
      <c r="L15" s="13"/>
      <c r="M15" s="13"/>
      <c r="N15" s="13"/>
      <c r="S15" s="13"/>
      <c r="T15" s="13"/>
      <c r="W15" s="13"/>
      <c r="X15" s="13"/>
      <c r="AA15" s="13"/>
      <c r="AB15" s="13"/>
    </row>
    <row r="16" spans="1:28" x14ac:dyDescent="0.2">
      <c r="A16" s="114"/>
      <c r="B16" s="115"/>
      <c r="C16" s="52"/>
      <c r="D16" s="53"/>
      <c r="E16" s="54"/>
      <c r="F16" s="55">
        <v>100</v>
      </c>
      <c r="G16" s="56"/>
      <c r="H16" s="57">
        <v>1845</v>
      </c>
      <c r="I16" s="58">
        <v>355660</v>
      </c>
      <c r="J16" s="59">
        <v>66833</v>
      </c>
      <c r="K16" s="113"/>
      <c r="L16" s="13"/>
      <c r="M16" s="13"/>
      <c r="N16" s="13"/>
      <c r="S16" s="13"/>
      <c r="T16" s="13"/>
      <c r="W16" s="13"/>
      <c r="X16" s="13"/>
      <c r="AA16" s="13"/>
      <c r="AB16" s="13"/>
    </row>
    <row r="17" spans="1:30" x14ac:dyDescent="0.2">
      <c r="A17" s="42"/>
      <c r="B17" s="43"/>
      <c r="C17" s="60"/>
      <c r="D17" s="61"/>
      <c r="E17" s="62">
        <f>SUM(E15:E16)</f>
        <v>356004</v>
      </c>
      <c r="F17" s="63"/>
      <c r="G17" s="73"/>
      <c r="H17" s="74"/>
      <c r="I17" s="66">
        <f>SUM(I15:I16)</f>
        <v>356004</v>
      </c>
      <c r="J17" s="67">
        <f>SUM(J15:J16)</f>
        <v>66833</v>
      </c>
      <c r="K17" s="68"/>
      <c r="L17" s="13"/>
      <c r="M17" s="13"/>
      <c r="N17" s="13"/>
      <c r="S17" s="13"/>
      <c r="T17" s="13"/>
      <c r="W17" s="13"/>
      <c r="X17" s="13"/>
      <c r="AA17" s="13"/>
      <c r="AB17" s="13"/>
    </row>
    <row r="18" spans="1:30" ht="51" x14ac:dyDescent="0.2">
      <c r="A18" s="75" t="s">
        <v>27</v>
      </c>
      <c r="B18" s="76" t="s">
        <v>48</v>
      </c>
      <c r="C18" s="52" t="s">
        <v>28</v>
      </c>
      <c r="D18" s="53" t="s">
        <v>29</v>
      </c>
      <c r="E18" s="79">
        <f>I18</f>
        <v>807533</v>
      </c>
      <c r="F18" s="80">
        <v>200</v>
      </c>
      <c r="G18" s="81"/>
      <c r="H18" s="81">
        <v>2302</v>
      </c>
      <c r="I18" s="58">
        <v>807533</v>
      </c>
      <c r="J18" s="59">
        <v>0</v>
      </c>
      <c r="K18" s="21" t="s">
        <v>51</v>
      </c>
      <c r="L18" s="13"/>
      <c r="M18" s="13"/>
      <c r="N18" s="13"/>
      <c r="S18" s="13"/>
      <c r="T18" s="13"/>
      <c r="W18" s="13"/>
      <c r="X18" s="13"/>
      <c r="AA18" s="13"/>
      <c r="AB18" s="13"/>
    </row>
    <row r="19" spans="1:30" x14ac:dyDescent="0.2">
      <c r="A19" s="42"/>
      <c r="B19" s="43"/>
      <c r="C19" s="60"/>
      <c r="D19" s="61"/>
      <c r="E19" s="82">
        <f>SUM(E18)</f>
        <v>807533</v>
      </c>
      <c r="F19" s="83"/>
      <c r="G19" s="84"/>
      <c r="H19" s="84"/>
      <c r="I19" s="66">
        <f>SUM(I18)</f>
        <v>807533</v>
      </c>
      <c r="J19" s="67">
        <f>SUM(J18)</f>
        <v>0</v>
      </c>
      <c r="K19" s="68"/>
      <c r="L19" s="13"/>
      <c r="M19" s="13"/>
      <c r="N19" s="13"/>
      <c r="S19" s="13"/>
      <c r="T19" s="13"/>
      <c r="W19" s="13"/>
      <c r="X19" s="13"/>
      <c r="AA19" s="13"/>
      <c r="AB19" s="13"/>
    </row>
    <row r="20" spans="1:30" ht="38.25" x14ac:dyDescent="0.2">
      <c r="A20" s="75" t="s">
        <v>30</v>
      </c>
      <c r="B20" s="78" t="s">
        <v>31</v>
      </c>
      <c r="C20" s="52" t="s">
        <v>32</v>
      </c>
      <c r="D20" s="53" t="s">
        <v>29</v>
      </c>
      <c r="E20" s="79">
        <v>223327</v>
      </c>
      <c r="F20" s="80">
        <v>400</v>
      </c>
      <c r="G20" s="81"/>
      <c r="H20" s="81">
        <v>4502</v>
      </c>
      <c r="I20" s="58">
        <v>223327</v>
      </c>
      <c r="J20" s="59">
        <v>9552</v>
      </c>
      <c r="K20" s="21" t="s">
        <v>47</v>
      </c>
      <c r="L20" s="13"/>
      <c r="M20" s="13"/>
      <c r="N20" s="13"/>
      <c r="S20" s="13"/>
      <c r="T20" s="13"/>
      <c r="W20" s="13"/>
      <c r="X20" s="13"/>
      <c r="AA20" s="13"/>
      <c r="AB20" s="13"/>
    </row>
    <row r="21" spans="1:30" x14ac:dyDescent="0.2">
      <c r="A21" s="42"/>
      <c r="B21" s="43"/>
      <c r="C21" s="60"/>
      <c r="D21" s="61"/>
      <c r="E21" s="82">
        <f>SUM(E20:E20)</f>
        <v>223327</v>
      </c>
      <c r="F21" s="83"/>
      <c r="G21" s="84"/>
      <c r="H21" s="84"/>
      <c r="I21" s="66">
        <f>SUM(I20:I20)</f>
        <v>223327</v>
      </c>
      <c r="J21" s="67">
        <f>SUM(J20:J20)</f>
        <v>9552</v>
      </c>
      <c r="K21" s="68"/>
      <c r="L21" s="13"/>
      <c r="M21" s="13"/>
      <c r="N21" s="13"/>
      <c r="S21" s="13"/>
      <c r="T21" s="13"/>
      <c r="W21" s="13"/>
      <c r="X21" s="13"/>
      <c r="AA21" s="13"/>
      <c r="AB21" s="13"/>
    </row>
    <row r="22" spans="1:30" ht="38.25" x14ac:dyDescent="0.2">
      <c r="A22" s="75" t="s">
        <v>52</v>
      </c>
      <c r="B22" s="76" t="s">
        <v>33</v>
      </c>
      <c r="C22" s="52" t="s">
        <v>34</v>
      </c>
      <c r="D22" s="53" t="s">
        <v>22</v>
      </c>
      <c r="E22" s="79">
        <f>I22</f>
        <v>25734</v>
      </c>
      <c r="F22" s="80">
        <v>100</v>
      </c>
      <c r="G22" s="81"/>
      <c r="H22" s="81">
        <v>9033</v>
      </c>
      <c r="I22" s="58">
        <v>25734</v>
      </c>
      <c r="J22" s="59">
        <v>25734</v>
      </c>
      <c r="K22" s="21" t="s">
        <v>53</v>
      </c>
      <c r="L22" s="22"/>
      <c r="M22" s="13"/>
      <c r="N22" s="13"/>
      <c r="S22" s="13"/>
      <c r="T22" s="13"/>
      <c r="W22" s="13"/>
      <c r="X22" s="13"/>
      <c r="AA22" s="13"/>
      <c r="AB22" s="13"/>
    </row>
    <row r="23" spans="1:30" x14ac:dyDescent="0.2">
      <c r="A23" s="42"/>
      <c r="B23" s="43"/>
      <c r="C23" s="60"/>
      <c r="D23" s="61"/>
      <c r="E23" s="82">
        <f>SUM(E22)</f>
        <v>25734</v>
      </c>
      <c r="F23" s="83"/>
      <c r="G23" s="84"/>
      <c r="H23" s="84"/>
      <c r="I23" s="66">
        <f>SUM(I22)</f>
        <v>25734</v>
      </c>
      <c r="J23" s="67">
        <f>SUM(J22)</f>
        <v>25734</v>
      </c>
      <c r="K23" s="68"/>
      <c r="L23" s="13"/>
      <c r="M23" s="13"/>
      <c r="N23" s="13"/>
      <c r="S23" s="13"/>
      <c r="T23" s="13"/>
      <c r="W23" s="13"/>
      <c r="X23" s="13"/>
      <c r="AA23" s="13"/>
      <c r="AB23" s="13"/>
    </row>
    <row r="24" spans="1:30" ht="38.25" x14ac:dyDescent="0.2">
      <c r="A24" s="75" t="s">
        <v>35</v>
      </c>
      <c r="B24" s="78" t="s">
        <v>36</v>
      </c>
      <c r="C24" s="52" t="s">
        <v>38</v>
      </c>
      <c r="D24" s="53" t="s">
        <v>39</v>
      </c>
      <c r="E24" s="71">
        <f>I24</f>
        <v>925464</v>
      </c>
      <c r="F24" s="55" t="s">
        <v>37</v>
      </c>
      <c r="G24" s="57">
        <v>8000</v>
      </c>
      <c r="H24" s="57"/>
      <c r="I24" s="58">
        <v>925464</v>
      </c>
      <c r="J24" s="59">
        <v>925464</v>
      </c>
      <c r="K24" s="85" t="s">
        <v>44</v>
      </c>
      <c r="L24" s="13"/>
      <c r="O24" s="13"/>
      <c r="P24" s="13"/>
      <c r="S24" s="13"/>
      <c r="T24" s="13"/>
      <c r="W24" s="13"/>
      <c r="X24" s="13"/>
      <c r="AA24" s="13"/>
      <c r="AB24" s="13"/>
    </row>
    <row r="25" spans="1:30" x14ac:dyDescent="0.2">
      <c r="A25" s="42"/>
      <c r="B25" s="43"/>
      <c r="C25" s="60"/>
      <c r="D25" s="61"/>
      <c r="E25" s="62">
        <f>SUM(E24)</f>
        <v>925464</v>
      </c>
      <c r="F25" s="63"/>
      <c r="G25" s="74"/>
      <c r="H25" s="74"/>
      <c r="I25" s="66">
        <f>SUM(I24)</f>
        <v>925464</v>
      </c>
      <c r="J25" s="67">
        <f>SUM(J24)</f>
        <v>925464</v>
      </c>
      <c r="K25" s="68"/>
      <c r="L25" s="13"/>
      <c r="O25" s="13"/>
      <c r="P25" s="13"/>
      <c r="S25" s="13"/>
      <c r="T25" s="13"/>
      <c r="W25" s="13"/>
      <c r="X25" s="13"/>
      <c r="AA25" s="13"/>
      <c r="AB25" s="13"/>
    </row>
    <row r="26" spans="1:30" s="23" customFormat="1" ht="38.25" x14ac:dyDescent="0.2">
      <c r="A26" s="86" t="s">
        <v>40</v>
      </c>
      <c r="B26" s="78" t="s">
        <v>36</v>
      </c>
      <c r="C26" s="87" t="s">
        <v>41</v>
      </c>
      <c r="D26" s="88" t="s">
        <v>42</v>
      </c>
      <c r="E26" s="71">
        <f>I26</f>
        <v>55492</v>
      </c>
      <c r="F26" s="55" t="s">
        <v>37</v>
      </c>
      <c r="G26" s="57">
        <v>8010</v>
      </c>
      <c r="H26" s="57"/>
      <c r="I26" s="58">
        <v>55492</v>
      </c>
      <c r="J26" s="59">
        <v>55492</v>
      </c>
      <c r="K26" s="85" t="s">
        <v>43</v>
      </c>
      <c r="L26" s="13"/>
      <c r="M26" s="1"/>
      <c r="N26" s="1"/>
      <c r="O26" s="13"/>
      <c r="P26" s="13"/>
      <c r="Q26" s="1"/>
      <c r="R26" s="1"/>
      <c r="S26" s="13"/>
      <c r="T26" s="13"/>
      <c r="U26" s="1"/>
      <c r="V26" s="1"/>
      <c r="W26" s="13"/>
      <c r="X26" s="13"/>
      <c r="Y26" s="1"/>
      <c r="Z26" s="1"/>
      <c r="AA26" s="13"/>
      <c r="AB26" s="13"/>
      <c r="AC26" s="1"/>
      <c r="AD26" s="1"/>
    </row>
    <row r="27" spans="1:30" s="23" customFormat="1" ht="13.5" thickBot="1" x14ac:dyDescent="0.25">
      <c r="A27" s="89"/>
      <c r="B27" s="90"/>
      <c r="C27" s="91"/>
      <c r="D27" s="92"/>
      <c r="E27" s="93">
        <f>SUM(E26)</f>
        <v>55492</v>
      </c>
      <c r="F27" s="94"/>
      <c r="G27" s="95"/>
      <c r="H27" s="95"/>
      <c r="I27" s="66">
        <f>SUM(I26)</f>
        <v>55492</v>
      </c>
      <c r="J27" s="67">
        <f>SUM(J26)</f>
        <v>55492</v>
      </c>
      <c r="K27" s="68"/>
      <c r="L27" s="13"/>
      <c r="M27" s="1"/>
      <c r="N27" s="1"/>
      <c r="O27" s="13"/>
      <c r="P27" s="13"/>
      <c r="Q27" s="1"/>
      <c r="R27" s="1"/>
      <c r="S27" s="13"/>
      <c r="T27" s="13"/>
      <c r="U27" s="1"/>
      <c r="V27" s="1"/>
      <c r="W27" s="13"/>
      <c r="X27" s="13"/>
      <c r="Y27" s="1"/>
      <c r="Z27" s="1"/>
      <c r="AA27" s="13"/>
      <c r="AB27" s="13"/>
      <c r="AC27" s="1"/>
      <c r="AD27" s="1"/>
    </row>
    <row r="28" spans="1:30" ht="13.5" thickBot="1" x14ac:dyDescent="0.25">
      <c r="A28" s="96" t="s">
        <v>49</v>
      </c>
      <c r="B28" s="97"/>
      <c r="C28" s="106"/>
      <c r="D28" s="99"/>
      <c r="E28" s="107">
        <f>E27+E25+E23+E21+E19+E17+E14+E12+E9</f>
        <v>3446395</v>
      </c>
      <c r="F28" s="98"/>
      <c r="G28" s="98"/>
      <c r="H28" s="100"/>
      <c r="I28" s="101">
        <f>I27+I25+I23+I21+I19+I17+I14+I12+I9</f>
        <v>3446395</v>
      </c>
      <c r="J28" s="102">
        <f>J27+J25+J23+J21+J19+J17+J14+J12+J9</f>
        <v>2028314</v>
      </c>
      <c r="K28" s="103"/>
    </row>
    <row r="29" spans="1:30" x14ac:dyDescent="0.2">
      <c r="A29" s="27"/>
      <c r="H29" s="6"/>
    </row>
  </sheetData>
  <mergeCells count="12">
    <mergeCell ref="C4:E4"/>
    <mergeCell ref="G5:H5"/>
    <mergeCell ref="F4:J4"/>
    <mergeCell ref="K7:K8"/>
    <mergeCell ref="A15:A16"/>
    <mergeCell ref="B15:B16"/>
    <mergeCell ref="K15:K16"/>
    <mergeCell ref="K10:K11"/>
    <mergeCell ref="A7:A8"/>
    <mergeCell ref="B7:B8"/>
    <mergeCell ref="A10:A11"/>
    <mergeCell ref="B10:B11"/>
  </mergeCells>
  <printOptions horizontalCentered="1"/>
  <pageMargins left="0.25" right="0.25" top="0.75" bottom="0.75" header="0.3" footer="0.3"/>
  <pageSetup scale="48" fitToHeight="0" orientation="portrait" r:id="rId1"/>
  <headerFooter alignWithMargins="0">
    <oddFooter>&amp;R&amp;F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 Cat Grants as of Jan Plan</vt:lpstr>
      <vt:lpstr>'Oth Cat Grants as of Jan Plan'!Print_Area</vt:lpstr>
      <vt:lpstr>'Oth Cat Grants as of Jan Plan'!Print_Titles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LEM, WEIHONG</dc:creator>
  <cp:lastModifiedBy>RYAN, KRISTINE</cp:lastModifiedBy>
  <dcterms:created xsi:type="dcterms:W3CDTF">2021-03-01T20:50:22Z</dcterms:created>
  <dcterms:modified xsi:type="dcterms:W3CDTF">2021-03-01T23:31:39Z</dcterms:modified>
</cp:coreProperties>
</file>