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DomViolence\Budget\ENDGBV General Operating Budget\FY 21 Budgeting\"/>
    </mc:Choice>
  </mc:AlternateContent>
  <xr:revisionPtr revIDLastSave="0" documentId="13_ncr:1_{7AE54F89-458B-4B58-86BE-6E668C571B80}" xr6:coauthVersionLast="45" xr6:coauthVersionMax="45" xr10:uidLastSave="{00000000-0000-0000-0000-000000000000}"/>
  <bookViews>
    <workbookView xWindow="-120" yWindow="-120" windowWidth="20760" windowHeight="13320" xr2:uid="{EF169188-F64B-4C20-819E-265CAD9AA74F}"/>
  </bookViews>
  <sheets>
    <sheet name="Jan 22 Budget Repor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B23" i="1" l="1"/>
  <c r="D21" i="1"/>
  <c r="D23" i="1" s="1"/>
  <c r="C23" i="1"/>
  <c r="C25" i="1" s="1"/>
  <c r="C16" i="1"/>
  <c r="B16" i="1"/>
  <c r="D12" i="1"/>
  <c r="D16" i="1" s="1"/>
  <c r="C12" i="1"/>
  <c r="B12" i="1"/>
  <c r="C8" i="1"/>
  <c r="C18" i="1" s="1"/>
  <c r="D5" i="1"/>
  <c r="D8" i="1" s="1"/>
  <c r="B5" i="1"/>
  <c r="B8" i="1" s="1"/>
  <c r="B18" i="1" s="1"/>
  <c r="B25" i="1" l="1"/>
  <c r="D18" i="1"/>
  <c r="D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Brickner, John</author>
  </authors>
  <commentList>
    <comment ref="B5" authorId="0" shapeId="0" xr:uid="{9D5C4431-87E2-40EF-8E44-9E51D07503B4}">
      <text>
        <r>
          <rPr>
            <b/>
            <sz val="9"/>
            <color indexed="81"/>
            <rFont val="Tahoma"/>
            <family val="2"/>
          </rPr>
          <t>Brickner, John:</t>
        </r>
        <r>
          <rPr>
            <sz val="9"/>
            <color indexed="81"/>
            <rFont val="Tahoma"/>
            <family val="2"/>
          </rPr>
          <t xml:space="preserve">
23 HC reduction for FY21 only in Adopt 21 plan</t>
        </r>
      </text>
    </comment>
  </commentList>
</comments>
</file>

<file path=xl/sharedStrings.xml><?xml version="1.0" encoding="utf-8"?>
<sst xmlns="http://schemas.openxmlformats.org/spreadsheetml/2006/main" count="42" uniqueCount="32">
  <si>
    <t>ENDGBV Budget - Jan 2022 Budget Plan</t>
  </si>
  <si>
    <t>Proposed Summary</t>
  </si>
  <si>
    <t>FY21</t>
  </si>
  <si>
    <t>FY22</t>
  </si>
  <si>
    <t>FY23+</t>
  </si>
  <si>
    <t>UA</t>
  </si>
  <si>
    <t>BC</t>
  </si>
  <si>
    <t>PS - 91 HC</t>
  </si>
  <si>
    <t>PS Funding/Overtime</t>
  </si>
  <si>
    <t>0802</t>
  </si>
  <si>
    <t>PS funding</t>
  </si>
  <si>
    <t>0803</t>
  </si>
  <si>
    <t>MO Staff IC</t>
  </si>
  <si>
    <t>9190</t>
  </si>
  <si>
    <t>PS Subtotal</t>
  </si>
  <si>
    <t>OTPS</t>
  </si>
  <si>
    <t>Central Office/IT</t>
  </si>
  <si>
    <t>Legal Services, Housing Training and FJCs Security/Maintenance</t>
  </si>
  <si>
    <t>RAPP expansion and Early RAPP</t>
  </si>
  <si>
    <t>Abusive Partner Intervention (Int. Violence at Home)</t>
  </si>
  <si>
    <t>9191</t>
  </si>
  <si>
    <t>Home + Safe</t>
  </si>
  <si>
    <t>OTPS Subtotal</t>
  </si>
  <si>
    <t>Total</t>
  </si>
  <si>
    <t>OTPS - FJC Contracts at MOCJ</t>
  </si>
  <si>
    <t>FJC Contracts</t>
  </si>
  <si>
    <t>002</t>
  </si>
  <si>
    <t>0501</t>
  </si>
  <si>
    <t>FJC Expanded Hours</t>
  </si>
  <si>
    <t>0505</t>
  </si>
  <si>
    <t>Total MOCJ</t>
  </si>
  <si>
    <t>Total ENDGBV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</si>
</sst>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4" xfId="0" applyFont="1" applyFill="1" applyBorder="1"/>
    <xf numFmtId="43" fontId="3" fillId="2" borderId="5" xfId="1" applyFont="1" applyFill="1" applyBorder="1" applyAlignment="1">
      <alignment horizontal="right"/>
    </xf>
    <xf numFmtId="43" fontId="3" fillId="2" borderId="6" xfId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164" fontId="4" fillId="0" borderId="0" xfId="0" applyNumberFormat="1" applyFont="1"/>
    <xf numFmtId="16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164" fontId="4" fillId="0" borderId="17" xfId="0" applyNumberFormat="1" applyFont="1" applyBorder="1"/>
    <xf numFmtId="164" fontId="4" fillId="0" borderId="18" xfId="0" applyNumberFormat="1" applyFont="1" applyBorder="1"/>
    <xf numFmtId="0" fontId="3" fillId="0" borderId="13" xfId="0" applyFont="1" applyBorder="1" applyAlignment="1">
      <alignment horizontal="left"/>
    </xf>
    <xf numFmtId="0" fontId="4" fillId="0" borderId="13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3" fillId="0" borderId="22" xfId="0" applyFont="1" applyBorder="1"/>
    <xf numFmtId="164" fontId="3" fillId="0" borderId="23" xfId="0" applyNumberFormat="1" applyFont="1" applyBorder="1"/>
    <xf numFmtId="0" fontId="0" fillId="0" borderId="17" xfId="0" applyBorder="1"/>
    <xf numFmtId="164" fontId="3" fillId="0" borderId="0" xfId="0" applyNumberFormat="1" applyFont="1"/>
    <xf numFmtId="0" fontId="3" fillId="2" borderId="8" xfId="0" applyFont="1" applyFill="1" applyBorder="1" applyAlignment="1">
      <alignment horizontal="left"/>
    </xf>
    <xf numFmtId="43" fontId="3" fillId="2" borderId="9" xfId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4" fillId="0" borderId="9" xfId="0" applyNumberFormat="1" applyFont="1" applyBorder="1"/>
    <xf numFmtId="164" fontId="4" fillId="0" borderId="10" xfId="0" applyNumberFormat="1" applyFont="1" applyBorder="1"/>
    <xf numFmtId="0" fontId="4" fillId="0" borderId="9" xfId="0" quotePrefix="1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7" xfId="0" quotePrefix="1" applyFont="1" applyBorder="1" applyAlignment="1">
      <alignment horizontal="center"/>
    </xf>
    <xf numFmtId="0" fontId="4" fillId="0" borderId="21" xfId="0" quotePrefix="1" applyFont="1" applyBorder="1" applyAlignment="1">
      <alignment horizontal="center"/>
    </xf>
    <xf numFmtId="0" fontId="3" fillId="0" borderId="19" xfId="0" applyFont="1" applyBorder="1"/>
    <xf numFmtId="0" fontId="4" fillId="0" borderId="17" xfId="0" applyFont="1" applyBorder="1"/>
    <xf numFmtId="0" fontId="4" fillId="0" borderId="21" xfId="0" applyFont="1" applyBorder="1"/>
    <xf numFmtId="0" fontId="0" fillId="0" borderId="13" xfId="0" applyBorder="1"/>
    <xf numFmtId="0" fontId="3" fillId="0" borderId="24" xfId="0" applyFont="1" applyBorder="1"/>
    <xf numFmtId="164" fontId="3" fillId="0" borderId="25" xfId="0" applyNumberFormat="1" applyFont="1" applyBorder="1"/>
    <xf numFmtId="0" fontId="4" fillId="0" borderId="25" xfId="0" applyFont="1" applyBorder="1"/>
    <xf numFmtId="0" fontId="4" fillId="0" borderId="2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424C-6AF9-479E-AA7A-399D4D01BB26}">
  <dimension ref="A1:J25"/>
  <sheetViews>
    <sheetView tabSelected="1" workbookViewId="0">
      <selection activeCell="C22" sqref="C22"/>
    </sheetView>
  </sheetViews>
  <sheetFormatPr defaultRowHeight="15" x14ac:dyDescent="0.25"/>
  <cols>
    <col min="1" max="1" width="63.28515625" bestFit="1" customWidth="1"/>
    <col min="2" max="2" width="7.42578125" bestFit="1" customWidth="1"/>
    <col min="3" max="3" width="8.7109375" bestFit="1" customWidth="1"/>
    <col min="4" max="4" width="8.7109375" customWidth="1"/>
    <col min="5" max="5" width="4.42578125" bestFit="1" customWidth="1"/>
    <col min="6" max="6" width="5.5703125" bestFit="1" customWidth="1"/>
  </cols>
  <sheetData>
    <row r="1" spans="1:6" ht="16.5" thickBot="1" x14ac:dyDescent="0.3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</row>
    <row r="3" spans="1:6" x14ac:dyDescent="0.25">
      <c r="A3" s="9"/>
      <c r="B3" s="10"/>
      <c r="C3" s="11"/>
      <c r="D3" s="10"/>
      <c r="E3" s="12"/>
      <c r="F3" s="13"/>
    </row>
    <row r="4" spans="1:6" x14ac:dyDescent="0.25">
      <c r="A4" s="14" t="s">
        <v>7</v>
      </c>
      <c r="B4" s="15"/>
      <c r="C4" s="16"/>
      <c r="D4" s="15"/>
      <c r="E4" s="17"/>
      <c r="F4" s="18"/>
    </row>
    <row r="5" spans="1:6" x14ac:dyDescent="0.25">
      <c r="A5" s="19" t="s">
        <v>8</v>
      </c>
      <c r="B5" s="15">
        <f>5607540+22071-1900000</f>
        <v>3729611</v>
      </c>
      <c r="C5" s="16">
        <v>5629611</v>
      </c>
      <c r="D5" s="16">
        <f>5607540+22071</f>
        <v>5629611</v>
      </c>
      <c r="E5" s="20">
        <v>205</v>
      </c>
      <c r="F5" s="21" t="s">
        <v>9</v>
      </c>
    </row>
    <row r="6" spans="1:6" x14ac:dyDescent="0.25">
      <c r="A6" s="19" t="s">
        <v>10</v>
      </c>
      <c r="B6" s="15">
        <v>141657</v>
      </c>
      <c r="C6" s="16">
        <v>141657</v>
      </c>
      <c r="D6" s="16">
        <v>141657</v>
      </c>
      <c r="E6" s="20">
        <v>205</v>
      </c>
      <c r="F6" s="21" t="s">
        <v>11</v>
      </c>
    </row>
    <row r="7" spans="1:6" x14ac:dyDescent="0.25">
      <c r="A7" s="19" t="s">
        <v>12</v>
      </c>
      <c r="B7" s="22">
        <v>1371380</v>
      </c>
      <c r="C7" s="23">
        <v>1371380</v>
      </c>
      <c r="D7" s="23">
        <v>1371380</v>
      </c>
      <c r="E7" s="20">
        <v>105</v>
      </c>
      <c r="F7" s="21" t="s">
        <v>13</v>
      </c>
    </row>
    <row r="8" spans="1:6" x14ac:dyDescent="0.25">
      <c r="A8" s="24" t="s">
        <v>14</v>
      </c>
      <c r="B8" s="15">
        <f>SUM(B5:B7)</f>
        <v>5242648</v>
      </c>
      <c r="C8" s="16">
        <f>SUM(C5:C7)</f>
        <v>7142648</v>
      </c>
      <c r="D8" s="16">
        <f>SUM(D5:D7)</f>
        <v>7142648</v>
      </c>
      <c r="E8" s="20"/>
      <c r="F8" s="21"/>
    </row>
    <row r="9" spans="1:6" x14ac:dyDescent="0.25">
      <c r="A9" s="25"/>
      <c r="B9" s="15"/>
      <c r="C9" s="16"/>
      <c r="D9" s="15"/>
      <c r="E9" s="17"/>
      <c r="F9" s="18"/>
    </row>
    <row r="10" spans="1:6" x14ac:dyDescent="0.25">
      <c r="A10" s="14" t="s">
        <v>15</v>
      </c>
      <c r="B10" s="15"/>
      <c r="C10" s="16"/>
      <c r="D10" s="15"/>
      <c r="E10" s="17"/>
      <c r="F10" s="18"/>
    </row>
    <row r="11" spans="1:6" x14ac:dyDescent="0.25">
      <c r="A11" s="19" t="s">
        <v>16</v>
      </c>
      <c r="B11" s="15">
        <v>1446810</v>
      </c>
      <c r="C11" s="16">
        <v>1446810</v>
      </c>
      <c r="D11" s="16">
        <v>1446810</v>
      </c>
      <c r="E11" s="20">
        <v>105</v>
      </c>
      <c r="F11" s="21" t="s">
        <v>13</v>
      </c>
    </row>
    <row r="12" spans="1:6" x14ac:dyDescent="0.25">
      <c r="A12" s="19" t="s">
        <v>17</v>
      </c>
      <c r="B12" s="15">
        <f>500000+500000+65000+317266+176476+84664+195180+158226+3335288+45127</f>
        <v>5377227</v>
      </c>
      <c r="C12" s="16">
        <f>500000+500000+65000+317266+176476+84664+195180+158226+3335288+45127</f>
        <v>5377227</v>
      </c>
      <c r="D12" s="15">
        <f>500000+500000+65000+317266+176476+84664+195180+158226+3335288+45127</f>
        <v>5377227</v>
      </c>
      <c r="E12" s="20">
        <v>105</v>
      </c>
      <c r="F12" s="21" t="s">
        <v>13</v>
      </c>
    </row>
    <row r="13" spans="1:6" x14ac:dyDescent="0.25">
      <c r="A13" s="19" t="s">
        <v>18</v>
      </c>
      <c r="B13" s="15">
        <v>1925400</v>
      </c>
      <c r="C13" s="16">
        <v>1925400</v>
      </c>
      <c r="D13" s="16">
        <v>1925400</v>
      </c>
      <c r="E13" s="20">
        <v>105</v>
      </c>
      <c r="F13" s="21" t="s">
        <v>13</v>
      </c>
    </row>
    <row r="14" spans="1:6" x14ac:dyDescent="0.25">
      <c r="A14" s="19" t="s">
        <v>19</v>
      </c>
      <c r="B14" s="15">
        <v>1902705</v>
      </c>
      <c r="C14" s="16">
        <v>1902705</v>
      </c>
      <c r="D14" s="16">
        <v>1902705</v>
      </c>
      <c r="E14" s="20">
        <v>105</v>
      </c>
      <c r="F14" s="21" t="s">
        <v>20</v>
      </c>
    </row>
    <row r="15" spans="1:6" x14ac:dyDescent="0.25">
      <c r="A15" s="19" t="s">
        <v>21</v>
      </c>
      <c r="B15" s="22">
        <v>1066922</v>
      </c>
      <c r="C15" s="23">
        <v>1066922</v>
      </c>
      <c r="D15" s="23">
        <v>1066922</v>
      </c>
      <c r="E15" s="20">
        <v>105</v>
      </c>
      <c r="F15" s="21" t="s">
        <v>13</v>
      </c>
    </row>
    <row r="16" spans="1:6" x14ac:dyDescent="0.25">
      <c r="A16" s="24" t="s">
        <v>22</v>
      </c>
      <c r="B16" s="15">
        <f>SUM(B11:B15)</f>
        <v>11719064</v>
      </c>
      <c r="C16" s="16">
        <f>SUM(C11:C15)</f>
        <v>11719064</v>
      </c>
      <c r="D16" s="16">
        <f>SUM(D11:D15)</f>
        <v>11719064</v>
      </c>
      <c r="E16" s="20"/>
      <c r="F16" s="21"/>
    </row>
    <row r="17" spans="1:10" x14ac:dyDescent="0.25">
      <c r="A17" s="26"/>
      <c r="B17" s="22"/>
      <c r="C17" s="23"/>
      <c r="D17" s="22"/>
      <c r="E17" s="27"/>
      <c r="F17" s="28"/>
      <c r="J17" s="16"/>
    </row>
    <row r="18" spans="1:10" x14ac:dyDescent="0.25">
      <c r="A18" s="29" t="s">
        <v>23</v>
      </c>
      <c r="B18" s="30">
        <f>B8+B16</f>
        <v>16961712</v>
      </c>
      <c r="C18" s="30">
        <f>C8+C16</f>
        <v>18861712</v>
      </c>
      <c r="D18" s="30">
        <f>D8+D16</f>
        <v>18861712</v>
      </c>
      <c r="E18" s="31"/>
      <c r="F18" s="28"/>
    </row>
    <row r="19" spans="1:10" x14ac:dyDescent="0.25">
      <c r="A19" s="14"/>
      <c r="B19" s="32"/>
      <c r="C19" s="32"/>
      <c r="D19" s="32"/>
      <c r="F19" s="18"/>
    </row>
    <row r="20" spans="1:10" x14ac:dyDescent="0.25">
      <c r="A20" s="33" t="s">
        <v>24</v>
      </c>
      <c r="B20" s="34" t="s">
        <v>2</v>
      </c>
      <c r="C20" s="34" t="s">
        <v>3</v>
      </c>
      <c r="D20" s="34" t="s">
        <v>4</v>
      </c>
      <c r="E20" s="35" t="s">
        <v>5</v>
      </c>
      <c r="F20" s="36" t="s">
        <v>6</v>
      </c>
    </row>
    <row r="21" spans="1:10" x14ac:dyDescent="0.25">
      <c r="A21" s="37" t="s">
        <v>25</v>
      </c>
      <c r="B21" s="38">
        <f>7541982+346860-1000000</f>
        <v>6888842</v>
      </c>
      <c r="C21" s="39">
        <f>7541982+346860-1000000</f>
        <v>6888842</v>
      </c>
      <c r="D21" s="39">
        <f>7541982+346860</f>
        <v>7888842</v>
      </c>
      <c r="E21" s="40" t="s">
        <v>26</v>
      </c>
      <c r="F21" s="41" t="s">
        <v>27</v>
      </c>
    </row>
    <row r="22" spans="1:10" x14ac:dyDescent="0.25">
      <c r="A22" s="42" t="s">
        <v>28</v>
      </c>
      <c r="B22" s="22">
        <v>363055</v>
      </c>
      <c r="C22" s="23">
        <v>363055</v>
      </c>
      <c r="D22" s="23">
        <v>363056</v>
      </c>
      <c r="E22" s="43" t="s">
        <v>26</v>
      </c>
      <c r="F22" s="44" t="s">
        <v>29</v>
      </c>
    </row>
    <row r="23" spans="1:10" x14ac:dyDescent="0.25">
      <c r="A23" s="45" t="s">
        <v>30</v>
      </c>
      <c r="B23" s="30">
        <f>B21+B22</f>
        <v>7251897</v>
      </c>
      <c r="C23" s="30">
        <f>C21+C22</f>
        <v>7251897</v>
      </c>
      <c r="D23" s="30">
        <f>D21+D22</f>
        <v>8251898</v>
      </c>
      <c r="E23" s="46"/>
      <c r="F23" s="47"/>
    </row>
    <row r="24" spans="1:10" x14ac:dyDescent="0.25">
      <c r="A24" s="48"/>
      <c r="F24" s="18"/>
    </row>
    <row r="25" spans="1:10" ht="15.75" thickBot="1" x14ac:dyDescent="0.3">
      <c r="A25" s="49" t="s">
        <v>31</v>
      </c>
      <c r="B25" s="50">
        <f>B18+B23</f>
        <v>24213609</v>
      </c>
      <c r="C25" s="50">
        <f>C23+C18</f>
        <v>26113609</v>
      </c>
      <c r="D25" s="50">
        <f>D23+D18</f>
        <v>27113610</v>
      </c>
      <c r="E25" s="51"/>
      <c r="F25" s="5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22 Budget Report </vt:lpstr>
    </vt:vector>
  </TitlesOfParts>
  <Company>Office of the Mayor City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Brickner, John</dc:creator>
  <cp:lastModifiedBy>Brickner, John</cp:lastModifiedBy>
  <dcterms:created xsi:type="dcterms:W3CDTF">2021-01-20T15:29:42Z</dcterms:created>
  <dcterms:modified xsi:type="dcterms:W3CDTF">2021-01-25T18:49:49Z</dcterms:modified>
</cp:coreProperties>
</file>